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!W\TERM\!D\2023\05-05 price\"/>
    </mc:Choice>
  </mc:AlternateContent>
  <xr:revisionPtr revIDLastSave="0" documentId="8_{38B27506-1E2D-4FAD-BB72-8547449510AC}" xr6:coauthVersionLast="47" xr6:coauthVersionMax="47" xr10:uidLastSave="{00000000-0000-0000-0000-000000000000}"/>
  <bookViews>
    <workbookView xWindow="10650" yWindow="3000" windowWidth="25500" windowHeight="15460" xr2:uid="{00000000-000D-0000-FFFF-FFFF00000000}"/>
  </bookViews>
  <sheets>
    <sheet name="Оглавление" sheetId="4" r:id="rId1"/>
    <sheet name="Маты и плиты" sheetId="1" r:id="rId2"/>
    <sheet name="OUT" sheetId="8" state="hidden" r:id="rId3"/>
    <sheet name="Цилиндры" sheetId="7" r:id="rId4"/>
    <sheet name="Сопутствующая продукция" sheetId="2" r:id="rId5"/>
    <sheet name="Возможности пр-ва" sheetId="3" r:id="rId6"/>
  </sheets>
  <externalReferences>
    <externalReference r:id="rId7"/>
  </externalReferences>
  <definedNames>
    <definedName name="_xlnm._FilterDatabase" localSheetId="5" hidden="1">'Возможности пр-ва'!$A$11:$O$43</definedName>
    <definedName name="_xlnm._FilterDatabase" localSheetId="1" hidden="1">'Маты и плиты'!$A$19:$AO$187</definedName>
    <definedName name="_xlnm._FilterDatabase" localSheetId="0" hidden="1">Оглавление!$A$13:$D$40</definedName>
    <definedName name="_xlnm._FilterDatabase" localSheetId="4" hidden="1">'Сопутствующая продукция'!$A$16:$AB$16</definedName>
    <definedName name="_xlnm._FilterDatabase" localSheetId="3" hidden="1">Цилиндры!$A$16:$W$733</definedName>
    <definedName name="csDesignMode">1</definedName>
    <definedName name="_xlnm.Print_Titles" localSheetId="5">'Возможности пр-ва'!$1:$11</definedName>
    <definedName name="_xlnm.Print_Titles" localSheetId="1">'Маты и плиты'!$18:$19</definedName>
    <definedName name="_xlnm.Print_Titles" localSheetId="4">'Сопутствующая продукция'!$15:$16</definedName>
    <definedName name="_xlnm.Print_Titles" localSheetId="3">Цилиндры!$15:$16</definedName>
    <definedName name="НДС" localSheetId="3">'[1]Цилиндры навивные'!#REF!</definedName>
    <definedName name="НДС">'[1]Цилиндры навивные'!#REF!</definedName>
    <definedName name="_xlnm.Print_Area" localSheetId="0">Оглавление!$A$1:$D$80</definedName>
    <definedName name="_xlnm.Print_Area" localSheetId="4">'Сопутствующая продукция'!$A$1:$L$84</definedName>
    <definedName name="_xlnm.Print_Area" localSheetId="3">Цилиндры!$A$1:$Q$733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7" l="1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17" i="7"/>
  <c r="AB20" i="1"/>
  <c r="Z20" i="1" s="1"/>
  <c r="AA20" i="1" s="1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17" i="2"/>
  <c r="AO20" i="1" l="1"/>
  <c r="AB21" i="1" l="1"/>
  <c r="Z21" i="1" s="1"/>
  <c r="AB22" i="1"/>
  <c r="Z22" i="1" s="1"/>
  <c r="AB23" i="1"/>
  <c r="Z23" i="1" s="1"/>
  <c r="AB24" i="1"/>
  <c r="Z24" i="1" s="1"/>
  <c r="AB25" i="1"/>
  <c r="Z25" i="1" s="1"/>
  <c r="AB26" i="1"/>
  <c r="Z26" i="1" s="1"/>
  <c r="AB27" i="1"/>
  <c r="Z27" i="1" s="1"/>
  <c r="AB28" i="1"/>
  <c r="Z28" i="1" s="1"/>
  <c r="AB29" i="1"/>
  <c r="Z29" i="1" s="1"/>
  <c r="AB30" i="1"/>
  <c r="Z30" i="1" s="1"/>
  <c r="AB31" i="1"/>
  <c r="Z31" i="1" s="1"/>
  <c r="AB32" i="1"/>
  <c r="Z32" i="1" s="1"/>
  <c r="AB33" i="1"/>
  <c r="Z33" i="1" s="1"/>
  <c r="AB34" i="1"/>
  <c r="Z34" i="1" s="1"/>
  <c r="AB35" i="1"/>
  <c r="Z35" i="1" s="1"/>
  <c r="AB36" i="1"/>
  <c r="Z36" i="1" s="1"/>
  <c r="AB37" i="1"/>
  <c r="Z37" i="1" s="1"/>
  <c r="AB38" i="1"/>
  <c r="Z38" i="1" s="1"/>
  <c r="AB39" i="1"/>
  <c r="Z39" i="1" s="1"/>
  <c r="AB40" i="1"/>
  <c r="Z40" i="1" s="1"/>
  <c r="AB41" i="1"/>
  <c r="Z41" i="1" s="1"/>
  <c r="AB42" i="1"/>
  <c r="Z42" i="1" s="1"/>
  <c r="AB43" i="1"/>
  <c r="Z43" i="1" s="1"/>
  <c r="AB44" i="1"/>
  <c r="Z44" i="1" s="1"/>
  <c r="AB45" i="1"/>
  <c r="Z45" i="1" s="1"/>
  <c r="AB46" i="1"/>
  <c r="Z46" i="1" s="1"/>
  <c r="AB47" i="1"/>
  <c r="Z47" i="1" s="1"/>
  <c r="AB48" i="1"/>
  <c r="Z48" i="1" s="1"/>
  <c r="AB49" i="1"/>
  <c r="Z49" i="1" s="1"/>
  <c r="AB50" i="1"/>
  <c r="Z50" i="1" s="1"/>
  <c r="AB51" i="1"/>
  <c r="Z51" i="1" s="1"/>
  <c r="AB52" i="1"/>
  <c r="Z52" i="1" s="1"/>
  <c r="AB53" i="1"/>
  <c r="Z53" i="1" s="1"/>
  <c r="AB54" i="1"/>
  <c r="Z54" i="1" s="1"/>
  <c r="AB55" i="1"/>
  <c r="Z55" i="1" s="1"/>
  <c r="AB56" i="1"/>
  <c r="Z56" i="1" s="1"/>
  <c r="AB57" i="1"/>
  <c r="Z57" i="1" s="1"/>
  <c r="AB58" i="1"/>
  <c r="Z58" i="1" s="1"/>
  <c r="AB59" i="1"/>
  <c r="Z59" i="1" s="1"/>
  <c r="AB60" i="1"/>
  <c r="Z60" i="1" s="1"/>
  <c r="AB61" i="1"/>
  <c r="Z61" i="1" s="1"/>
  <c r="AB62" i="1"/>
  <c r="Z62" i="1" s="1"/>
  <c r="AB63" i="1"/>
  <c r="Z63" i="1" s="1"/>
  <c r="AB64" i="1"/>
  <c r="Z64" i="1" s="1"/>
  <c r="AB65" i="1"/>
  <c r="Z65" i="1" s="1"/>
  <c r="AB66" i="1"/>
  <c r="Z66" i="1" s="1"/>
  <c r="AB67" i="1"/>
  <c r="Z67" i="1" s="1"/>
  <c r="AB68" i="1"/>
  <c r="Z68" i="1" s="1"/>
  <c r="AB69" i="1"/>
  <c r="Z69" i="1" s="1"/>
  <c r="AB70" i="1"/>
  <c r="Z70" i="1" s="1"/>
  <c r="AB71" i="1"/>
  <c r="Z71" i="1" s="1"/>
  <c r="AB72" i="1"/>
  <c r="Z72" i="1" s="1"/>
  <c r="AB73" i="1"/>
  <c r="Z73" i="1" s="1"/>
  <c r="AB74" i="1"/>
  <c r="Z74" i="1" s="1"/>
  <c r="AB75" i="1"/>
  <c r="Z75" i="1" s="1"/>
  <c r="AB76" i="1"/>
  <c r="Z76" i="1" s="1"/>
  <c r="AB77" i="1"/>
  <c r="Z77" i="1" s="1"/>
  <c r="AB78" i="1"/>
  <c r="Z78" i="1" s="1"/>
  <c r="AB79" i="1"/>
  <c r="Z79" i="1" s="1"/>
  <c r="AB80" i="1"/>
  <c r="Z80" i="1" s="1"/>
  <c r="AB81" i="1"/>
  <c r="Z81" i="1" s="1"/>
  <c r="AB82" i="1"/>
  <c r="Z82" i="1" s="1"/>
  <c r="AB83" i="1"/>
  <c r="Z83" i="1" s="1"/>
  <c r="AB84" i="1"/>
  <c r="Z84" i="1" s="1"/>
  <c r="AB85" i="1"/>
  <c r="Z85" i="1" s="1"/>
  <c r="AB86" i="1"/>
  <c r="Z86" i="1" s="1"/>
  <c r="AB87" i="1"/>
  <c r="Z87" i="1" s="1"/>
  <c r="AB88" i="1"/>
  <c r="Z88" i="1" s="1"/>
  <c r="AB89" i="1"/>
  <c r="Z89" i="1" s="1"/>
  <c r="AB90" i="1"/>
  <c r="Z90" i="1" s="1"/>
  <c r="AB91" i="1"/>
  <c r="Z91" i="1" s="1"/>
  <c r="AB92" i="1"/>
  <c r="Z92" i="1" s="1"/>
  <c r="AB93" i="1"/>
  <c r="Z93" i="1" s="1"/>
  <c r="AB94" i="1"/>
  <c r="Z94" i="1" s="1"/>
  <c r="AB95" i="1"/>
  <c r="Z95" i="1" s="1"/>
  <c r="AB96" i="1"/>
  <c r="Z96" i="1" s="1"/>
  <c r="AB97" i="1"/>
  <c r="Z97" i="1" s="1"/>
  <c r="AB98" i="1"/>
  <c r="Z98" i="1" s="1"/>
  <c r="AB99" i="1"/>
  <c r="Z99" i="1" s="1"/>
  <c r="AB100" i="1"/>
  <c r="Z100" i="1" s="1"/>
  <c r="AB101" i="1"/>
  <c r="Z101" i="1" s="1"/>
  <c r="AB102" i="1"/>
  <c r="Z102" i="1" s="1"/>
  <c r="AB103" i="1"/>
  <c r="Z103" i="1" s="1"/>
  <c r="AB104" i="1"/>
  <c r="Z104" i="1" s="1"/>
  <c r="AB105" i="1"/>
  <c r="Z105" i="1" s="1"/>
  <c r="AB106" i="1"/>
  <c r="Z106" i="1" s="1"/>
  <c r="AB107" i="1"/>
  <c r="Z107" i="1" s="1"/>
  <c r="AB108" i="1"/>
  <c r="Z108" i="1" s="1"/>
  <c r="AB109" i="1"/>
  <c r="Z109" i="1" s="1"/>
  <c r="AB110" i="1"/>
  <c r="Z110" i="1" s="1"/>
  <c r="AB111" i="1"/>
  <c r="Z111" i="1" s="1"/>
  <c r="AB112" i="1"/>
  <c r="Z112" i="1" s="1"/>
  <c r="AB113" i="1"/>
  <c r="Z113" i="1" s="1"/>
  <c r="AB114" i="1"/>
  <c r="Z114" i="1" s="1"/>
  <c r="AB115" i="1"/>
  <c r="Z115" i="1" s="1"/>
  <c r="AB116" i="1"/>
  <c r="Z116" i="1" s="1"/>
  <c r="AB117" i="1"/>
  <c r="Z117" i="1" s="1"/>
  <c r="AB118" i="1"/>
  <c r="Z118" i="1" s="1"/>
  <c r="AB119" i="1"/>
  <c r="Z119" i="1" s="1"/>
  <c r="AB120" i="1"/>
  <c r="Z120" i="1" s="1"/>
  <c r="AB121" i="1"/>
  <c r="Z121" i="1" s="1"/>
  <c r="AB122" i="1"/>
  <c r="Z122" i="1" s="1"/>
  <c r="AB123" i="1"/>
  <c r="Z123" i="1" s="1"/>
  <c r="AB124" i="1"/>
  <c r="Z124" i="1" s="1"/>
  <c r="AB125" i="1"/>
  <c r="Z125" i="1" s="1"/>
  <c r="AB126" i="1"/>
  <c r="Z126" i="1" s="1"/>
  <c r="AB127" i="1"/>
  <c r="Z127" i="1" s="1"/>
  <c r="AB128" i="1"/>
  <c r="Z128" i="1" s="1"/>
  <c r="AB129" i="1"/>
  <c r="Z129" i="1" s="1"/>
  <c r="AB130" i="1"/>
  <c r="Z130" i="1" s="1"/>
  <c r="AB131" i="1"/>
  <c r="Z131" i="1" s="1"/>
  <c r="AB132" i="1"/>
  <c r="Z132" i="1" s="1"/>
  <c r="AB133" i="1"/>
  <c r="Z133" i="1" s="1"/>
  <c r="AB134" i="1"/>
  <c r="Z134" i="1" s="1"/>
  <c r="AB135" i="1"/>
  <c r="Z135" i="1" s="1"/>
  <c r="AB136" i="1"/>
  <c r="Z136" i="1" s="1"/>
  <c r="AB137" i="1"/>
  <c r="Z137" i="1" s="1"/>
  <c r="AB138" i="1"/>
  <c r="Z138" i="1" s="1"/>
  <c r="AB139" i="1"/>
  <c r="Z139" i="1" s="1"/>
  <c r="AB140" i="1"/>
  <c r="Z140" i="1" s="1"/>
  <c r="AB141" i="1"/>
  <c r="Z141" i="1" s="1"/>
  <c r="AB142" i="1"/>
  <c r="Z142" i="1" s="1"/>
  <c r="AB143" i="1"/>
  <c r="Z143" i="1" s="1"/>
  <c r="AB144" i="1"/>
  <c r="Z144" i="1" s="1"/>
  <c r="AB145" i="1"/>
  <c r="Z145" i="1" s="1"/>
  <c r="AB146" i="1"/>
  <c r="Z146" i="1" s="1"/>
  <c r="AB147" i="1"/>
  <c r="Z147" i="1" s="1"/>
  <c r="AB148" i="1"/>
  <c r="Z148" i="1" s="1"/>
  <c r="AB149" i="1"/>
  <c r="Z149" i="1" s="1"/>
  <c r="AB150" i="1"/>
  <c r="Z150" i="1" s="1"/>
  <c r="AB151" i="1"/>
  <c r="Z151" i="1" s="1"/>
  <c r="AB152" i="1"/>
  <c r="Z152" i="1" s="1"/>
  <c r="AB153" i="1"/>
  <c r="Z153" i="1" s="1"/>
  <c r="AB154" i="1"/>
  <c r="Z154" i="1" s="1"/>
  <c r="AB155" i="1"/>
  <c r="Z155" i="1" s="1"/>
  <c r="AB156" i="1"/>
  <c r="Z156" i="1" s="1"/>
  <c r="AB157" i="1"/>
  <c r="Z157" i="1" s="1"/>
  <c r="AB158" i="1"/>
  <c r="Z158" i="1" s="1"/>
  <c r="AB159" i="1"/>
  <c r="Z159" i="1" s="1"/>
  <c r="AB160" i="1"/>
  <c r="Z160" i="1" s="1"/>
  <c r="AB161" i="1"/>
  <c r="Z161" i="1" s="1"/>
  <c r="AB162" i="1"/>
  <c r="Z162" i="1" s="1"/>
  <c r="AB163" i="1"/>
  <c r="Z163" i="1" s="1"/>
  <c r="AB164" i="1"/>
  <c r="Z164" i="1" s="1"/>
  <c r="AB165" i="1"/>
  <c r="Z165" i="1" s="1"/>
  <c r="AB166" i="1"/>
  <c r="Z166" i="1" s="1"/>
  <c r="AB167" i="1"/>
  <c r="Z167" i="1" s="1"/>
  <c r="AB168" i="1"/>
  <c r="Z168" i="1" s="1"/>
  <c r="AB169" i="1"/>
  <c r="Z169" i="1" s="1"/>
  <c r="AB170" i="1"/>
  <c r="Z170" i="1" s="1"/>
  <c r="AB171" i="1"/>
  <c r="Z171" i="1" s="1"/>
  <c r="AB172" i="1"/>
  <c r="Z172" i="1" s="1"/>
  <c r="AB173" i="1"/>
  <c r="Z173" i="1" s="1"/>
  <c r="AB174" i="1"/>
  <c r="Z174" i="1" s="1"/>
  <c r="AB175" i="1"/>
  <c r="Z175" i="1" s="1"/>
  <c r="AB176" i="1"/>
  <c r="Z176" i="1" s="1"/>
  <c r="AB177" i="1"/>
  <c r="Z177" i="1" s="1"/>
  <c r="AB178" i="1"/>
  <c r="Z178" i="1" s="1"/>
  <c r="AB179" i="1"/>
  <c r="Z179" i="1" s="1"/>
  <c r="AB180" i="1"/>
  <c r="Z180" i="1" s="1"/>
  <c r="AB181" i="1"/>
  <c r="Z181" i="1" s="1"/>
  <c r="AB182" i="1"/>
  <c r="Z182" i="1" s="1"/>
  <c r="AB183" i="1"/>
  <c r="Z183" i="1" s="1"/>
  <c r="AB184" i="1"/>
  <c r="Z184" i="1" s="1"/>
  <c r="AB185" i="1"/>
  <c r="Z185" i="1" s="1"/>
  <c r="AB186" i="1"/>
  <c r="Z186" i="1" s="1"/>
  <c r="AB187" i="1"/>
  <c r="Z187" i="1" s="1"/>
  <c r="J28" i="2" l="1"/>
  <c r="Q536" i="7"/>
  <c r="Q537" i="7"/>
  <c r="L537" i="7"/>
  <c r="N537" i="7" s="1"/>
  <c r="O537" i="7" s="1"/>
  <c r="L536" i="7"/>
  <c r="N536" i="7" s="1"/>
  <c r="O536" i="7" s="1"/>
  <c r="Q520" i="7"/>
  <c r="Q519" i="7"/>
  <c r="L519" i="7"/>
  <c r="N519" i="7" s="1"/>
  <c r="O519" i="7" s="1"/>
  <c r="L520" i="7"/>
  <c r="N520" i="7" s="1"/>
  <c r="O520" i="7" s="1"/>
  <c r="Q503" i="7"/>
  <c r="L503" i="7"/>
  <c r="N503" i="7" s="1"/>
  <c r="O503" i="7" s="1"/>
  <c r="Q502" i="7"/>
  <c r="L502" i="7"/>
  <c r="N502" i="7" s="1"/>
  <c r="O502" i="7" s="1"/>
  <c r="Q535" i="7"/>
  <c r="L535" i="7"/>
  <c r="N535" i="7" s="1"/>
  <c r="O535" i="7" s="1"/>
  <c r="Q518" i="7"/>
  <c r="L518" i="7"/>
  <c r="N518" i="7" s="1"/>
  <c r="Q501" i="7"/>
  <c r="L501" i="7"/>
  <c r="N501" i="7" s="1"/>
  <c r="O501" i="7" s="1"/>
  <c r="AO157" i="1" l="1"/>
  <c r="AA26" i="1"/>
  <c r="K28" i="2"/>
  <c r="O518" i="7"/>
  <c r="L729" i="7"/>
  <c r="N729" i="7" s="1"/>
  <c r="O729" i="7" s="1"/>
  <c r="L727" i="7"/>
  <c r="N727" i="7" s="1"/>
  <c r="O727" i="7" s="1"/>
  <c r="L725" i="7"/>
  <c r="N725" i="7" s="1"/>
  <c r="O725" i="7" s="1"/>
  <c r="L723" i="7"/>
  <c r="N723" i="7" s="1"/>
  <c r="O723" i="7" s="1"/>
  <c r="L720" i="7"/>
  <c r="N720" i="7" s="1"/>
  <c r="O720" i="7" s="1"/>
  <c r="L717" i="7"/>
  <c r="N717" i="7" s="1"/>
  <c r="O717" i="7" s="1"/>
  <c r="L716" i="7"/>
  <c r="N716" i="7" s="1"/>
  <c r="O716" i="7" s="1"/>
  <c r="L715" i="7"/>
  <c r="N715" i="7" s="1"/>
  <c r="O715" i="7" s="1"/>
  <c r="L714" i="7"/>
  <c r="N714" i="7" s="1"/>
  <c r="O714" i="7" s="1"/>
  <c r="L713" i="7"/>
  <c r="N713" i="7" s="1"/>
  <c r="O713" i="7" s="1"/>
  <c r="L711" i="7"/>
  <c r="N711" i="7" s="1"/>
  <c r="O711" i="7" s="1"/>
  <c r="L709" i="7"/>
  <c r="N709" i="7" s="1"/>
  <c r="O709" i="7" s="1"/>
  <c r="L708" i="7"/>
  <c r="N708" i="7" s="1"/>
  <c r="O708" i="7" s="1"/>
  <c r="L707" i="7"/>
  <c r="N707" i="7" s="1"/>
  <c r="O707" i="7" s="1"/>
  <c r="L705" i="7"/>
  <c r="N705" i="7" s="1"/>
  <c r="O705" i="7" s="1"/>
  <c r="L704" i="7"/>
  <c r="N704" i="7" s="1"/>
  <c r="O704" i="7" s="1"/>
  <c r="L703" i="7"/>
  <c r="N703" i="7" s="1"/>
  <c r="O703" i="7" s="1"/>
  <c r="L702" i="7"/>
  <c r="N702" i="7" s="1"/>
  <c r="O702" i="7" s="1"/>
  <c r="L701" i="7"/>
  <c r="N701" i="7" s="1"/>
  <c r="O701" i="7" s="1"/>
  <c r="L700" i="7"/>
  <c r="N700" i="7" s="1"/>
  <c r="O700" i="7" s="1"/>
  <c r="L699" i="7"/>
  <c r="N699" i="7" s="1"/>
  <c r="O699" i="7" s="1"/>
  <c r="L698" i="7"/>
  <c r="N698" i="7" s="1"/>
  <c r="O698" i="7" s="1"/>
  <c r="L696" i="7"/>
  <c r="N696" i="7" s="1"/>
  <c r="O696" i="7" s="1"/>
  <c r="L695" i="7"/>
  <c r="N695" i="7" s="1"/>
  <c r="O695" i="7" s="1"/>
  <c r="L692" i="7"/>
  <c r="N692" i="7" s="1"/>
  <c r="O692" i="7" s="1"/>
  <c r="L690" i="7"/>
  <c r="N690" i="7" s="1"/>
  <c r="O690" i="7" s="1"/>
  <c r="L688" i="7"/>
  <c r="N688" i="7" s="1"/>
  <c r="O688" i="7" s="1"/>
  <c r="L686" i="7"/>
  <c r="N686" i="7" s="1"/>
  <c r="O686" i="7" s="1"/>
  <c r="L684" i="7"/>
  <c r="N684" i="7" s="1"/>
  <c r="O684" i="7" s="1"/>
  <c r="L683" i="7"/>
  <c r="N683" i="7" s="1"/>
  <c r="O683" i="7" s="1"/>
  <c r="L681" i="7"/>
  <c r="N681" i="7" s="1"/>
  <c r="O681" i="7" s="1"/>
  <c r="L680" i="7"/>
  <c r="N680" i="7" s="1"/>
  <c r="O680" i="7" s="1"/>
  <c r="L679" i="7"/>
  <c r="N679" i="7" s="1"/>
  <c r="O679" i="7" s="1"/>
  <c r="L678" i="7"/>
  <c r="N678" i="7" s="1"/>
  <c r="O678" i="7" s="1"/>
  <c r="L676" i="7"/>
  <c r="N676" i="7" s="1"/>
  <c r="O676" i="7" s="1"/>
  <c r="L675" i="7"/>
  <c r="N675" i="7" s="1"/>
  <c r="O675" i="7" s="1"/>
  <c r="L672" i="7"/>
  <c r="N672" i="7" s="1"/>
  <c r="O672" i="7" s="1"/>
  <c r="L668" i="7"/>
  <c r="N668" i="7" s="1"/>
  <c r="O668" i="7" s="1"/>
  <c r="L666" i="7"/>
  <c r="N666" i="7" s="1"/>
  <c r="O666" i="7" s="1"/>
  <c r="L664" i="7"/>
  <c r="N664" i="7" s="1"/>
  <c r="O664" i="7" s="1"/>
  <c r="L663" i="7"/>
  <c r="N663" i="7" s="1"/>
  <c r="O663" i="7" s="1"/>
  <c r="L659" i="7"/>
  <c r="N659" i="7" s="1"/>
  <c r="O659" i="7" s="1"/>
  <c r="L656" i="7"/>
  <c r="N656" i="7" s="1"/>
  <c r="O656" i="7" s="1"/>
  <c r="L654" i="7"/>
  <c r="N654" i="7" s="1"/>
  <c r="O654" i="7" s="1"/>
  <c r="L648" i="7"/>
  <c r="N648" i="7" s="1"/>
  <c r="O648" i="7" s="1"/>
  <c r="L646" i="7"/>
  <c r="N646" i="7" s="1"/>
  <c r="O646" i="7" s="1"/>
  <c r="L644" i="7"/>
  <c r="N644" i="7" s="1"/>
  <c r="O644" i="7" s="1"/>
  <c r="L643" i="7"/>
  <c r="N643" i="7" s="1"/>
  <c r="O643" i="7" s="1"/>
  <c r="L641" i="7"/>
  <c r="N641" i="7" s="1"/>
  <c r="O641" i="7" s="1"/>
  <c r="L640" i="7"/>
  <c r="N640" i="7" s="1"/>
  <c r="O640" i="7" s="1"/>
  <c r="L639" i="7"/>
  <c r="N639" i="7" s="1"/>
  <c r="O639" i="7" s="1"/>
  <c r="L634" i="7"/>
  <c r="N634" i="7" s="1"/>
  <c r="O634" i="7" s="1"/>
  <c r="L633" i="7"/>
  <c r="N633" i="7" s="1"/>
  <c r="O633" i="7" s="1"/>
  <c r="L632" i="7"/>
  <c r="N632" i="7" s="1"/>
  <c r="O632" i="7" s="1"/>
  <c r="L630" i="7"/>
  <c r="N630" i="7" s="1"/>
  <c r="O630" i="7" s="1"/>
  <c r="L621" i="7"/>
  <c r="N621" i="7" s="1"/>
  <c r="O621" i="7" s="1"/>
  <c r="L619" i="7"/>
  <c r="N619" i="7" s="1"/>
  <c r="O619" i="7" s="1"/>
  <c r="L615" i="7"/>
  <c r="N615" i="7" s="1"/>
  <c r="O615" i="7" s="1"/>
  <c r="L612" i="7"/>
  <c r="N612" i="7" s="1"/>
  <c r="O612" i="7" s="1"/>
  <c r="L594" i="7"/>
  <c r="N594" i="7" s="1"/>
  <c r="O594" i="7" s="1"/>
  <c r="L578" i="7"/>
  <c r="N578" i="7" s="1"/>
  <c r="O578" i="7" s="1"/>
  <c r="L557" i="7"/>
  <c r="N557" i="7" s="1"/>
  <c r="O557" i="7" s="1"/>
  <c r="L556" i="7"/>
  <c r="N556" i="7" s="1"/>
  <c r="O556" i="7" s="1"/>
  <c r="L548" i="7"/>
  <c r="N548" i="7" s="1"/>
  <c r="O548" i="7" s="1"/>
  <c r="L457" i="7"/>
  <c r="N457" i="7" s="1"/>
  <c r="O457" i="7" s="1"/>
  <c r="L456" i="7"/>
  <c r="N456" i="7" s="1"/>
  <c r="O456" i="7" s="1"/>
  <c r="L455" i="7"/>
  <c r="N455" i="7" s="1"/>
  <c r="O455" i="7" s="1"/>
  <c r="L453" i="7"/>
  <c r="N453" i="7" s="1"/>
  <c r="O453" i="7" s="1"/>
  <c r="L449" i="7"/>
  <c r="N449" i="7" s="1"/>
  <c r="O449" i="7" s="1"/>
  <c r="L28" i="2" l="1"/>
  <c r="K27" i="2"/>
  <c r="K17" i="2"/>
  <c r="L17" i="2" l="1"/>
  <c r="Q178" i="7"/>
  <c r="Q62" i="7"/>
  <c r="Q207" i="7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6" i="7"/>
  <c r="N526" i="7" s="1"/>
  <c r="O526" i="7" s="1"/>
  <c r="L525" i="7"/>
  <c r="N525" i="7" s="1"/>
  <c r="O525" i="7" s="1"/>
  <c r="L524" i="7"/>
  <c r="N524" i="7" s="1"/>
  <c r="O524" i="7" s="1"/>
  <c r="L523" i="7"/>
  <c r="N523" i="7" s="1"/>
  <c r="O523" i="7" s="1"/>
  <c r="L522" i="7"/>
  <c r="N522" i="7" s="1"/>
  <c r="O522" i="7" s="1"/>
  <c r="L521" i="7"/>
  <c r="N521" i="7" s="1"/>
  <c r="O521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L513" i="7"/>
  <c r="N513" i="7" s="1"/>
  <c r="O513" i="7" s="1"/>
  <c r="L512" i="7"/>
  <c r="N512" i="7" s="1"/>
  <c r="O512" i="7" s="1"/>
  <c r="L511" i="7"/>
  <c r="N511" i="7" s="1"/>
  <c r="O511" i="7" s="1"/>
  <c r="Q510" i="7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6" i="7"/>
  <c r="N506" i="7" s="1"/>
  <c r="O506" i="7" s="1"/>
  <c r="L505" i="7"/>
  <c r="N505" i="7" s="1"/>
  <c r="O505" i="7" s="1"/>
  <c r="L504" i="7"/>
  <c r="N504" i="7" s="1"/>
  <c r="O504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Q526" i="7" l="1"/>
  <c r="Q511" i="7"/>
  <c r="Q496" i="7"/>
  <c r="Q484" i="7"/>
  <c r="Q476" i="7"/>
  <c r="Q460" i="7"/>
  <c r="Q529" i="7"/>
  <c r="Q525" i="7"/>
  <c r="Q521" i="7"/>
  <c r="Q514" i="7"/>
  <c r="Q506" i="7"/>
  <c r="Q499" i="7"/>
  <c r="Q495" i="7"/>
  <c r="Q491" i="7"/>
  <c r="Q487" i="7"/>
  <c r="Q483" i="7"/>
  <c r="Q479" i="7"/>
  <c r="Q475" i="7"/>
  <c r="Q471" i="7"/>
  <c r="Q467" i="7"/>
  <c r="Q463" i="7"/>
  <c r="Q459" i="7"/>
  <c r="Q530" i="7"/>
  <c r="Q522" i="7"/>
  <c r="Q507" i="7"/>
  <c r="Q492" i="7"/>
  <c r="Q480" i="7"/>
  <c r="Q472" i="7"/>
  <c r="Q464" i="7"/>
  <c r="Q533" i="7"/>
  <c r="Q532" i="7"/>
  <c r="Q528" i="7"/>
  <c r="Q524" i="7"/>
  <c r="Q517" i="7"/>
  <c r="Q513" i="7"/>
  <c r="Q509" i="7"/>
  <c r="Q505" i="7"/>
  <c r="Q498" i="7"/>
  <c r="Q494" i="7"/>
  <c r="Q490" i="7"/>
  <c r="Q486" i="7"/>
  <c r="Q482" i="7"/>
  <c r="Q478" i="7"/>
  <c r="Q474" i="7"/>
  <c r="Q470" i="7"/>
  <c r="Q466" i="7"/>
  <c r="Q462" i="7"/>
  <c r="Q534" i="7"/>
  <c r="Q515" i="7"/>
  <c r="Q500" i="7"/>
  <c r="Q488" i="7"/>
  <c r="Q468" i="7"/>
  <c r="Q531" i="7"/>
  <c r="Q527" i="7"/>
  <c r="Q523" i="7"/>
  <c r="Q516" i="7"/>
  <c r="Q512" i="7"/>
  <c r="Q508" i="7"/>
  <c r="Q504" i="7"/>
  <c r="Q497" i="7"/>
  <c r="Q493" i="7"/>
  <c r="Q489" i="7"/>
  <c r="Q485" i="7"/>
  <c r="Q481" i="7"/>
  <c r="Q477" i="7"/>
  <c r="Q473" i="7"/>
  <c r="Q469" i="7"/>
  <c r="Q465" i="7"/>
  <c r="Q461" i="7"/>
  <c r="AC151" i="1"/>
  <c r="AC174" i="1"/>
  <c r="AC168" i="1"/>
  <c r="AC148" i="1"/>
  <c r="AC143" i="1"/>
  <c r="AC141" i="1"/>
  <c r="AC127" i="1"/>
  <c r="AC106" i="1"/>
  <c r="K84" i="2"/>
  <c r="K82" i="2"/>
  <c r="K78" i="2"/>
  <c r="K77" i="2"/>
  <c r="J77" i="2"/>
  <c r="K76" i="2"/>
  <c r="K75" i="2"/>
  <c r="K74" i="2"/>
  <c r="K73" i="2"/>
  <c r="J73" i="2"/>
  <c r="K72" i="2"/>
  <c r="K71" i="2"/>
  <c r="K70" i="2"/>
  <c r="K69" i="2"/>
  <c r="J69" i="2"/>
  <c r="K68" i="2"/>
  <c r="K67" i="2"/>
  <c r="K66" i="2"/>
  <c r="K65" i="2"/>
  <c r="J65" i="2"/>
  <c r="K64" i="2"/>
  <c r="K63" i="2"/>
  <c r="J63" i="2"/>
  <c r="K62" i="2"/>
  <c r="K61" i="2"/>
  <c r="J61" i="2"/>
  <c r="K60" i="2"/>
  <c r="K59" i="2"/>
  <c r="J59" i="2"/>
  <c r="K58" i="2"/>
  <c r="K57" i="2"/>
  <c r="J57" i="2"/>
  <c r="K56" i="2"/>
  <c r="K55" i="2"/>
  <c r="K54" i="2"/>
  <c r="K53" i="2"/>
  <c r="J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J39" i="2"/>
  <c r="K38" i="2"/>
  <c r="K37" i="2"/>
  <c r="K36" i="2"/>
  <c r="K35" i="2"/>
  <c r="K34" i="2"/>
  <c r="K33" i="2"/>
  <c r="J33" i="2"/>
  <c r="K32" i="2"/>
  <c r="K31" i="2"/>
  <c r="K30" i="2"/>
  <c r="K29" i="2"/>
  <c r="J29" i="2"/>
  <c r="J27" i="2"/>
  <c r="K26" i="2"/>
  <c r="K25" i="2"/>
  <c r="K24" i="2"/>
  <c r="J24" i="2"/>
  <c r="K23" i="2"/>
  <c r="K22" i="2"/>
  <c r="K21" i="2"/>
  <c r="K20" i="2"/>
  <c r="J20" i="2"/>
  <c r="K19" i="2"/>
  <c r="K18" i="2"/>
  <c r="J17" i="2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50" i="7"/>
  <c r="V451" i="7"/>
  <c r="V452" i="7"/>
  <c r="V454" i="7"/>
  <c r="V458" i="7"/>
  <c r="V538" i="7"/>
  <c r="V539" i="7"/>
  <c r="V540" i="7"/>
  <c r="V541" i="7"/>
  <c r="V542" i="7"/>
  <c r="V543" i="7"/>
  <c r="V544" i="7"/>
  <c r="V545" i="7"/>
  <c r="V546" i="7"/>
  <c r="V547" i="7"/>
  <c r="V549" i="7"/>
  <c r="V550" i="7"/>
  <c r="V551" i="7"/>
  <c r="V552" i="7"/>
  <c r="V553" i="7"/>
  <c r="V554" i="7"/>
  <c r="V555" i="7"/>
  <c r="V558" i="7"/>
  <c r="V559" i="7"/>
  <c r="V560" i="7"/>
  <c r="V561" i="7"/>
  <c r="V562" i="7"/>
  <c r="V563" i="7"/>
  <c r="V564" i="7"/>
  <c r="V565" i="7"/>
  <c r="V566" i="7"/>
  <c r="V567" i="7"/>
  <c r="V568" i="7"/>
  <c r="V569" i="7"/>
  <c r="V570" i="7"/>
  <c r="V571" i="7"/>
  <c r="V572" i="7"/>
  <c r="V573" i="7"/>
  <c r="V574" i="7"/>
  <c r="V575" i="7"/>
  <c r="V576" i="7"/>
  <c r="V577" i="7"/>
  <c r="V579" i="7"/>
  <c r="V580" i="7"/>
  <c r="V581" i="7"/>
  <c r="V582" i="7"/>
  <c r="V583" i="7"/>
  <c r="V584" i="7"/>
  <c r="V585" i="7"/>
  <c r="V586" i="7"/>
  <c r="V587" i="7"/>
  <c r="V588" i="7"/>
  <c r="V589" i="7"/>
  <c r="V590" i="7"/>
  <c r="V591" i="7"/>
  <c r="V592" i="7"/>
  <c r="V593" i="7"/>
  <c r="V595" i="7"/>
  <c r="V596" i="7"/>
  <c r="V597" i="7"/>
  <c r="V598" i="7"/>
  <c r="V599" i="7"/>
  <c r="V600" i="7"/>
  <c r="V601" i="7"/>
  <c r="V602" i="7"/>
  <c r="V603" i="7"/>
  <c r="V604" i="7"/>
  <c r="V605" i="7"/>
  <c r="V606" i="7"/>
  <c r="V607" i="7"/>
  <c r="V608" i="7"/>
  <c r="V609" i="7"/>
  <c r="V610" i="7"/>
  <c r="V611" i="7"/>
  <c r="V613" i="7"/>
  <c r="V614" i="7"/>
  <c r="V616" i="7"/>
  <c r="V617" i="7"/>
  <c r="V618" i="7"/>
  <c r="V620" i="7"/>
  <c r="V622" i="7"/>
  <c r="V623" i="7"/>
  <c r="V624" i="7"/>
  <c r="V625" i="7"/>
  <c r="V626" i="7"/>
  <c r="V627" i="7"/>
  <c r="V628" i="7"/>
  <c r="V629" i="7"/>
  <c r="V631" i="7"/>
  <c r="V635" i="7"/>
  <c r="V636" i="7"/>
  <c r="V637" i="7"/>
  <c r="V638" i="7"/>
  <c r="V642" i="7"/>
  <c r="V645" i="7"/>
  <c r="V647" i="7"/>
  <c r="V649" i="7"/>
  <c r="V650" i="7"/>
  <c r="V651" i="7"/>
  <c r="V652" i="7"/>
  <c r="V653" i="7"/>
  <c r="V655" i="7"/>
  <c r="V657" i="7"/>
  <c r="V658" i="7"/>
  <c r="V660" i="7"/>
  <c r="V661" i="7"/>
  <c r="V662" i="7"/>
  <c r="V665" i="7"/>
  <c r="V667" i="7"/>
  <c r="V669" i="7"/>
  <c r="V670" i="7"/>
  <c r="V671" i="7"/>
  <c r="V673" i="7"/>
  <c r="V674" i="7"/>
  <c r="V677" i="7"/>
  <c r="V682" i="7"/>
  <c r="V685" i="7"/>
  <c r="V687" i="7"/>
  <c r="V689" i="7"/>
  <c r="V691" i="7"/>
  <c r="V693" i="7"/>
  <c r="V694" i="7"/>
  <c r="V697" i="7"/>
  <c r="V706" i="7"/>
  <c r="V710" i="7"/>
  <c r="V712" i="7"/>
  <c r="V718" i="7"/>
  <c r="V719" i="7"/>
  <c r="V721" i="7"/>
  <c r="V722" i="7"/>
  <c r="V724" i="7"/>
  <c r="V726" i="7"/>
  <c r="V728" i="7"/>
  <c r="V730" i="7"/>
  <c r="V731" i="7"/>
  <c r="V732" i="7"/>
  <c r="V733" i="7"/>
  <c r="V17" i="7"/>
  <c r="AA18" i="2"/>
  <c r="AA19" i="2"/>
  <c r="AA20" i="2"/>
  <c r="AA21" i="2"/>
  <c r="AA22" i="2"/>
  <c r="AA23" i="2"/>
  <c r="AA24" i="2"/>
  <c r="AA25" i="2"/>
  <c r="AA26" i="2"/>
  <c r="AA27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16" i="2"/>
  <c r="AA17" i="2"/>
  <c r="Q458" i="7"/>
  <c r="N20" i="1"/>
  <c r="W20" i="1" s="1"/>
  <c r="N339" i="7"/>
  <c r="N335" i="7"/>
  <c r="N333" i="7"/>
  <c r="N331" i="7"/>
  <c r="N327" i="7"/>
  <c r="N309" i="7"/>
  <c r="N307" i="7"/>
  <c r="N305" i="7"/>
  <c r="N303" i="7"/>
  <c r="N301" i="7"/>
  <c r="N297" i="7"/>
  <c r="N295" i="7"/>
  <c r="N293" i="7"/>
  <c r="N291" i="7"/>
  <c r="N290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2" i="7"/>
  <c r="N106" i="7"/>
  <c r="N76" i="7"/>
  <c r="N54" i="7"/>
  <c r="N52" i="7"/>
  <c r="N48" i="7"/>
  <c r="N44" i="7"/>
  <c r="N42" i="7"/>
  <c r="N41" i="7"/>
  <c r="N40" i="7"/>
  <c r="N38" i="7"/>
  <c r="I15" i="2"/>
  <c r="P15" i="7"/>
  <c r="L733" i="7"/>
  <c r="N733" i="7" s="1"/>
  <c r="O733" i="7" s="1"/>
  <c r="L732" i="7"/>
  <c r="N732" i="7" s="1"/>
  <c r="O732" i="7" s="1"/>
  <c r="L731" i="7"/>
  <c r="N731" i="7" s="1"/>
  <c r="O731" i="7" s="1"/>
  <c r="L730" i="7"/>
  <c r="N730" i="7" s="1"/>
  <c r="O730" i="7" s="1"/>
  <c r="L728" i="7"/>
  <c r="N728" i="7" s="1"/>
  <c r="O728" i="7" s="1"/>
  <c r="L726" i="7"/>
  <c r="N726" i="7" s="1"/>
  <c r="O726" i="7" s="1"/>
  <c r="L724" i="7"/>
  <c r="N724" i="7" s="1"/>
  <c r="O724" i="7" s="1"/>
  <c r="L722" i="7"/>
  <c r="N722" i="7" s="1"/>
  <c r="O722" i="7" s="1"/>
  <c r="L721" i="7"/>
  <c r="N721" i="7" s="1"/>
  <c r="O721" i="7" s="1"/>
  <c r="L719" i="7"/>
  <c r="N719" i="7" s="1"/>
  <c r="O719" i="7" s="1"/>
  <c r="L718" i="7"/>
  <c r="N718" i="7" s="1"/>
  <c r="O718" i="7" s="1"/>
  <c r="L712" i="7"/>
  <c r="N712" i="7" s="1"/>
  <c r="O712" i="7" s="1"/>
  <c r="L710" i="7"/>
  <c r="N710" i="7" s="1"/>
  <c r="O710" i="7" s="1"/>
  <c r="L706" i="7"/>
  <c r="N706" i="7" s="1"/>
  <c r="O706" i="7" s="1"/>
  <c r="L697" i="7"/>
  <c r="N697" i="7" s="1"/>
  <c r="O697" i="7" s="1"/>
  <c r="L694" i="7"/>
  <c r="N694" i="7" s="1"/>
  <c r="O694" i="7" s="1"/>
  <c r="L693" i="7"/>
  <c r="N693" i="7" s="1"/>
  <c r="O693" i="7" s="1"/>
  <c r="L691" i="7"/>
  <c r="N691" i="7" s="1"/>
  <c r="O691" i="7" s="1"/>
  <c r="L689" i="7"/>
  <c r="N689" i="7" s="1"/>
  <c r="O689" i="7" s="1"/>
  <c r="L687" i="7"/>
  <c r="N687" i="7" s="1"/>
  <c r="O687" i="7" s="1"/>
  <c r="L685" i="7"/>
  <c r="N685" i="7" s="1"/>
  <c r="O685" i="7" s="1"/>
  <c r="L682" i="7"/>
  <c r="N682" i="7" s="1"/>
  <c r="O682" i="7" s="1"/>
  <c r="L677" i="7"/>
  <c r="N677" i="7" s="1"/>
  <c r="O677" i="7" s="1"/>
  <c r="L674" i="7"/>
  <c r="N674" i="7" s="1"/>
  <c r="O674" i="7" s="1"/>
  <c r="L673" i="7"/>
  <c r="N673" i="7" s="1"/>
  <c r="O673" i="7" s="1"/>
  <c r="L671" i="7"/>
  <c r="N671" i="7" s="1"/>
  <c r="O671" i="7" s="1"/>
  <c r="L670" i="7"/>
  <c r="N670" i="7" s="1"/>
  <c r="O670" i="7" s="1"/>
  <c r="L669" i="7"/>
  <c r="N669" i="7" s="1"/>
  <c r="O669" i="7" s="1"/>
  <c r="L667" i="7"/>
  <c r="N667" i="7" s="1"/>
  <c r="O667" i="7" s="1"/>
  <c r="L665" i="7"/>
  <c r="N665" i="7" s="1"/>
  <c r="O665" i="7" s="1"/>
  <c r="L662" i="7"/>
  <c r="N662" i="7" s="1"/>
  <c r="O662" i="7" s="1"/>
  <c r="L661" i="7"/>
  <c r="N661" i="7" s="1"/>
  <c r="O661" i="7" s="1"/>
  <c r="L660" i="7"/>
  <c r="N660" i="7" s="1"/>
  <c r="O660" i="7" s="1"/>
  <c r="L658" i="7"/>
  <c r="N658" i="7" s="1"/>
  <c r="O658" i="7" s="1"/>
  <c r="L657" i="7"/>
  <c r="N657" i="7" s="1"/>
  <c r="O657" i="7" s="1"/>
  <c r="L655" i="7"/>
  <c r="N655" i="7" s="1"/>
  <c r="O655" i="7" s="1"/>
  <c r="L653" i="7"/>
  <c r="N653" i="7" s="1"/>
  <c r="O653" i="7" s="1"/>
  <c r="L652" i="7"/>
  <c r="N652" i="7" s="1"/>
  <c r="O652" i="7" s="1"/>
  <c r="L651" i="7"/>
  <c r="N651" i="7" s="1"/>
  <c r="O651" i="7" s="1"/>
  <c r="L650" i="7"/>
  <c r="N650" i="7" s="1"/>
  <c r="O650" i="7" s="1"/>
  <c r="L649" i="7"/>
  <c r="N649" i="7" s="1"/>
  <c r="O649" i="7" s="1"/>
  <c r="L647" i="7"/>
  <c r="N647" i="7" s="1"/>
  <c r="O647" i="7" s="1"/>
  <c r="L645" i="7"/>
  <c r="N645" i="7" s="1"/>
  <c r="O645" i="7" s="1"/>
  <c r="L642" i="7"/>
  <c r="N642" i="7" s="1"/>
  <c r="O642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1" i="7"/>
  <c r="N631" i="7" s="1"/>
  <c r="O631" i="7" s="1"/>
  <c r="L629" i="7"/>
  <c r="N629" i="7" s="1"/>
  <c r="O629" i="7" s="1"/>
  <c r="L628" i="7"/>
  <c r="N628" i="7" s="1"/>
  <c r="O628" i="7" s="1"/>
  <c r="L627" i="7"/>
  <c r="N627" i="7" s="1"/>
  <c r="O627" i="7" s="1"/>
  <c r="L626" i="7"/>
  <c r="N626" i="7" s="1"/>
  <c r="O626" i="7" s="1"/>
  <c r="L625" i="7"/>
  <c r="N625" i="7" s="1"/>
  <c r="O625" i="7" s="1"/>
  <c r="L624" i="7"/>
  <c r="N624" i="7" s="1"/>
  <c r="O624" i="7" s="1"/>
  <c r="L623" i="7"/>
  <c r="N623" i="7" s="1"/>
  <c r="O623" i="7" s="1"/>
  <c r="L622" i="7"/>
  <c r="N622" i="7" s="1"/>
  <c r="O622" i="7" s="1"/>
  <c r="L620" i="7"/>
  <c r="N620" i="7" s="1"/>
  <c r="O620" i="7" s="1"/>
  <c r="L618" i="7"/>
  <c r="N618" i="7" s="1"/>
  <c r="O618" i="7" s="1"/>
  <c r="L617" i="7"/>
  <c r="N617" i="7" s="1"/>
  <c r="O617" i="7" s="1"/>
  <c r="L616" i="7"/>
  <c r="N616" i="7" s="1"/>
  <c r="O616" i="7" s="1"/>
  <c r="L614" i="7"/>
  <c r="N614" i="7" s="1"/>
  <c r="O614" i="7" s="1"/>
  <c r="L613" i="7"/>
  <c r="N613" i="7" s="1"/>
  <c r="O613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3" i="7"/>
  <c r="N603" i="7" s="1"/>
  <c r="O603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7" i="7"/>
  <c r="N587" i="7" s="1"/>
  <c r="O587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6" i="7"/>
  <c r="N566" i="7" s="1"/>
  <c r="O566" i="7" s="1"/>
  <c r="L565" i="7"/>
  <c r="N565" i="7" s="1"/>
  <c r="O565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7" i="7"/>
  <c r="N547" i="7" s="1"/>
  <c r="O547" i="7" s="1"/>
  <c r="L546" i="7"/>
  <c r="N546" i="7" s="1"/>
  <c r="O546" i="7" s="1"/>
  <c r="L545" i="7"/>
  <c r="N545" i="7" s="1"/>
  <c r="O545" i="7" s="1"/>
  <c r="L544" i="7"/>
  <c r="N544" i="7" s="1"/>
  <c r="O544" i="7" s="1"/>
  <c r="L543" i="7"/>
  <c r="N543" i="7" s="1"/>
  <c r="O543" i="7" s="1"/>
  <c r="L542" i="7"/>
  <c r="N542" i="7" s="1"/>
  <c r="O542" i="7" s="1"/>
  <c r="L541" i="7"/>
  <c r="N541" i="7" s="1"/>
  <c r="O541" i="7" s="1"/>
  <c r="L540" i="7"/>
  <c r="N540" i="7" s="1"/>
  <c r="O540" i="7" s="1"/>
  <c r="L539" i="7"/>
  <c r="N539" i="7" s="1"/>
  <c r="O539" i="7" s="1"/>
  <c r="L538" i="7"/>
  <c r="N538" i="7" s="1"/>
  <c r="O538" i="7" s="1"/>
  <c r="L458" i="7"/>
  <c r="N458" i="7" s="1"/>
  <c r="O458" i="7" s="1"/>
  <c r="L454" i="7"/>
  <c r="N454" i="7" s="1"/>
  <c r="O454" i="7" s="1"/>
  <c r="L452" i="7"/>
  <c r="N452" i="7" s="1"/>
  <c r="O452" i="7" s="1"/>
  <c r="L451" i="7"/>
  <c r="N451" i="7" s="1"/>
  <c r="O451" i="7" s="1"/>
  <c r="L450" i="7"/>
  <c r="N450" i="7" s="1"/>
  <c r="O450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 s="1"/>
  <c r="L324" i="7"/>
  <c r="N324" i="7" s="1"/>
  <c r="O324" i="7" s="1"/>
  <c r="L323" i="7"/>
  <c r="N323" i="7" s="1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N298" i="7" s="1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N289" i="7" s="1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 s="1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N114" i="7" s="1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N39" i="7" s="1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C179" i="1"/>
  <c r="AC173" i="1"/>
  <c r="AC166" i="1"/>
  <c r="AC155" i="1"/>
  <c r="AC153" i="1"/>
  <c r="AC152" i="1"/>
  <c r="AC146" i="1"/>
  <c r="AC121" i="1"/>
  <c r="AC119" i="1"/>
  <c r="AC118" i="1"/>
  <c r="AC117" i="1"/>
  <c r="AC110" i="1"/>
  <c r="AC109" i="1"/>
  <c r="AC93" i="1"/>
  <c r="AC90" i="1"/>
  <c r="N187" i="1"/>
  <c r="W187" i="1" s="1"/>
  <c r="N186" i="1"/>
  <c r="N185" i="1"/>
  <c r="W185" i="1" s="1"/>
  <c r="N184" i="1"/>
  <c r="W184" i="1" s="1"/>
  <c r="N183" i="1"/>
  <c r="W183" i="1" s="1"/>
  <c r="N182" i="1"/>
  <c r="O182" i="1" s="1"/>
  <c r="P182" i="1" s="1"/>
  <c r="Y182" i="1" s="1"/>
  <c r="N181" i="1"/>
  <c r="N180" i="1"/>
  <c r="N179" i="1"/>
  <c r="W179" i="1" s="1"/>
  <c r="N178" i="1"/>
  <c r="N177" i="1"/>
  <c r="N176" i="1"/>
  <c r="N175" i="1"/>
  <c r="N174" i="1"/>
  <c r="O174" i="1" s="1"/>
  <c r="N173" i="1"/>
  <c r="O173" i="1" s="1"/>
  <c r="X173" i="1" s="1"/>
  <c r="N172" i="1"/>
  <c r="O172" i="1" s="1"/>
  <c r="X172" i="1" s="1"/>
  <c r="N171" i="1"/>
  <c r="N170" i="1"/>
  <c r="W170" i="1" s="1"/>
  <c r="N169" i="1"/>
  <c r="O169" i="1" s="1"/>
  <c r="X169" i="1" s="1"/>
  <c r="N168" i="1"/>
  <c r="O168" i="1" s="1"/>
  <c r="N167" i="1"/>
  <c r="W167" i="1" s="1"/>
  <c r="N166" i="1"/>
  <c r="N165" i="1"/>
  <c r="N164" i="1"/>
  <c r="W164" i="1" s="1"/>
  <c r="N163" i="1"/>
  <c r="W163" i="1" s="1"/>
  <c r="N162" i="1"/>
  <c r="N161" i="1"/>
  <c r="W161" i="1" s="1"/>
  <c r="N160" i="1"/>
  <c r="O160" i="1" s="1"/>
  <c r="X160" i="1" s="1"/>
  <c r="N159" i="1"/>
  <c r="W159" i="1" s="1"/>
  <c r="N158" i="1"/>
  <c r="O158" i="1" s="1"/>
  <c r="P158" i="1" s="1"/>
  <c r="Y158" i="1" s="1"/>
  <c r="N157" i="1"/>
  <c r="W157" i="1" s="1"/>
  <c r="N156" i="1"/>
  <c r="N155" i="1"/>
  <c r="W155" i="1" s="1"/>
  <c r="N154" i="1"/>
  <c r="W154" i="1" s="1"/>
  <c r="N153" i="1"/>
  <c r="N152" i="1"/>
  <c r="O152" i="1" s="1"/>
  <c r="N151" i="1"/>
  <c r="O151" i="1" s="1"/>
  <c r="N150" i="1"/>
  <c r="N149" i="1"/>
  <c r="O149" i="1" s="1"/>
  <c r="X149" i="1" s="1"/>
  <c r="N148" i="1"/>
  <c r="N147" i="1"/>
  <c r="N146" i="1"/>
  <c r="W146" i="1" s="1"/>
  <c r="N145" i="1"/>
  <c r="O145" i="1" s="1"/>
  <c r="P145" i="1" s="1"/>
  <c r="Y145" i="1" s="1"/>
  <c r="N144" i="1"/>
  <c r="N143" i="1"/>
  <c r="O143" i="1" s="1"/>
  <c r="P143" i="1" s="1"/>
  <c r="Y143" i="1" s="1"/>
  <c r="N142" i="1"/>
  <c r="O142" i="1" s="1"/>
  <c r="N141" i="1"/>
  <c r="O141" i="1" s="1"/>
  <c r="N140" i="1"/>
  <c r="N139" i="1"/>
  <c r="O139" i="1" s="1"/>
  <c r="N138" i="1"/>
  <c r="W138" i="1" s="1"/>
  <c r="N137" i="1"/>
  <c r="O137" i="1" s="1"/>
  <c r="X137" i="1" s="1"/>
  <c r="N136" i="1"/>
  <c r="N135" i="1"/>
  <c r="N134" i="1"/>
  <c r="W134" i="1" s="1"/>
  <c r="N133" i="1"/>
  <c r="N132" i="1"/>
  <c r="W132" i="1" s="1"/>
  <c r="N131" i="1"/>
  <c r="W131" i="1" s="1"/>
  <c r="N130" i="1"/>
  <c r="N129" i="1"/>
  <c r="N128" i="1"/>
  <c r="W128" i="1" s="1"/>
  <c r="N127" i="1"/>
  <c r="O127" i="1" s="1"/>
  <c r="N126" i="1"/>
  <c r="W126" i="1" s="1"/>
  <c r="N125" i="1"/>
  <c r="W125" i="1" s="1"/>
  <c r="N124" i="1"/>
  <c r="W124" i="1" s="1"/>
  <c r="N123" i="1"/>
  <c r="W123" i="1" s="1"/>
  <c r="N122" i="1"/>
  <c r="W122" i="1" s="1"/>
  <c r="N121" i="1"/>
  <c r="N120" i="1"/>
  <c r="W120" i="1" s="1"/>
  <c r="N119" i="1"/>
  <c r="W119" i="1" s="1"/>
  <c r="N118" i="1"/>
  <c r="W118" i="1" s="1"/>
  <c r="N117" i="1"/>
  <c r="N116" i="1"/>
  <c r="O116" i="1" s="1"/>
  <c r="X116" i="1" s="1"/>
  <c r="N115" i="1"/>
  <c r="W115" i="1" s="1"/>
  <c r="N114" i="1"/>
  <c r="O114" i="1" s="1"/>
  <c r="N113" i="1"/>
  <c r="O113" i="1" s="1"/>
  <c r="N112" i="1"/>
  <c r="O112" i="1" s="1"/>
  <c r="X112" i="1" s="1"/>
  <c r="N111" i="1"/>
  <c r="N110" i="1"/>
  <c r="O110" i="1" s="1"/>
  <c r="P110" i="1" s="1"/>
  <c r="Y110" i="1" s="1"/>
  <c r="N109" i="1"/>
  <c r="N108" i="1"/>
  <c r="O108" i="1" s="1"/>
  <c r="P108" i="1" s="1"/>
  <c r="Y108" i="1" s="1"/>
  <c r="N107" i="1"/>
  <c r="O107" i="1" s="1"/>
  <c r="N106" i="1"/>
  <c r="W106" i="1" s="1"/>
  <c r="N105" i="1"/>
  <c r="W105" i="1" s="1"/>
  <c r="N104" i="1"/>
  <c r="N103" i="1"/>
  <c r="N102" i="1"/>
  <c r="O102" i="1" s="1"/>
  <c r="P102" i="1" s="1"/>
  <c r="Y102" i="1" s="1"/>
  <c r="N101" i="1"/>
  <c r="W101" i="1" s="1"/>
  <c r="N100" i="1"/>
  <c r="N99" i="1"/>
  <c r="N98" i="1"/>
  <c r="N97" i="1"/>
  <c r="O97" i="1" s="1"/>
  <c r="P97" i="1" s="1"/>
  <c r="Y97" i="1" s="1"/>
  <c r="N96" i="1"/>
  <c r="O96" i="1" s="1"/>
  <c r="P96" i="1" s="1"/>
  <c r="Y96" i="1" s="1"/>
  <c r="N95" i="1"/>
  <c r="N94" i="1"/>
  <c r="N93" i="1"/>
  <c r="N92" i="1"/>
  <c r="W92" i="1" s="1"/>
  <c r="N91" i="1"/>
  <c r="O91" i="1" s="1"/>
  <c r="X91" i="1" s="1"/>
  <c r="N90" i="1"/>
  <c r="O90" i="1" s="1"/>
  <c r="N89" i="1"/>
  <c r="W89" i="1" s="1"/>
  <c r="N88" i="1"/>
  <c r="O88" i="1" s="1"/>
  <c r="X88" i="1" s="1"/>
  <c r="N87" i="1"/>
  <c r="W87" i="1" s="1"/>
  <c r="N86" i="1"/>
  <c r="N85" i="1"/>
  <c r="N84" i="1"/>
  <c r="W84" i="1" s="1"/>
  <c r="N83" i="1"/>
  <c r="O83" i="1" s="1"/>
  <c r="N82" i="1"/>
  <c r="W82" i="1" s="1"/>
  <c r="N81" i="1"/>
  <c r="O81" i="1" s="1"/>
  <c r="X81" i="1" s="1"/>
  <c r="N80" i="1"/>
  <c r="O80" i="1" s="1"/>
  <c r="N79" i="1"/>
  <c r="N78" i="1"/>
  <c r="N77" i="1"/>
  <c r="N76" i="1"/>
  <c r="N75" i="1"/>
  <c r="O75" i="1" s="1"/>
  <c r="N74" i="1"/>
  <c r="W74" i="1" s="1"/>
  <c r="N73" i="1"/>
  <c r="W73" i="1" s="1"/>
  <c r="N72" i="1"/>
  <c r="N71" i="1"/>
  <c r="O71" i="1" s="1"/>
  <c r="X71" i="1" s="1"/>
  <c r="N70" i="1"/>
  <c r="N69" i="1"/>
  <c r="W69" i="1" s="1"/>
  <c r="N68" i="1"/>
  <c r="O68" i="1" s="1"/>
  <c r="N67" i="1"/>
  <c r="W67" i="1" s="1"/>
  <c r="N66" i="1"/>
  <c r="O66" i="1" s="1"/>
  <c r="X66" i="1" s="1"/>
  <c r="N65" i="1"/>
  <c r="N64" i="1"/>
  <c r="W64" i="1" s="1"/>
  <c r="N63" i="1"/>
  <c r="O63" i="1" s="1"/>
  <c r="P63" i="1" s="1"/>
  <c r="Y63" i="1" s="1"/>
  <c r="N62" i="1"/>
  <c r="W62" i="1" s="1"/>
  <c r="N61" i="1"/>
  <c r="N60" i="1"/>
  <c r="W60" i="1" s="1"/>
  <c r="N59" i="1"/>
  <c r="W59" i="1" s="1"/>
  <c r="N58" i="1"/>
  <c r="N57" i="1"/>
  <c r="W57" i="1" s="1"/>
  <c r="N56" i="1"/>
  <c r="O56" i="1" s="1"/>
  <c r="N55" i="1"/>
  <c r="N54" i="1"/>
  <c r="W54" i="1" s="1"/>
  <c r="N53" i="1"/>
  <c r="N52" i="1"/>
  <c r="N51" i="1"/>
  <c r="W51" i="1" s="1"/>
  <c r="N50" i="1"/>
  <c r="O50" i="1" s="1"/>
  <c r="P50" i="1" s="1"/>
  <c r="Y50" i="1" s="1"/>
  <c r="N49" i="1"/>
  <c r="O49" i="1" s="1"/>
  <c r="X49" i="1" s="1"/>
  <c r="N48" i="1"/>
  <c r="O48" i="1" s="1"/>
  <c r="N47" i="1"/>
  <c r="O47" i="1" s="1"/>
  <c r="N46" i="1"/>
  <c r="N45" i="1"/>
  <c r="W45" i="1" s="1"/>
  <c r="N44" i="1"/>
  <c r="W44" i="1" s="1"/>
  <c r="N43" i="1"/>
  <c r="W43" i="1" s="1"/>
  <c r="N42" i="1"/>
  <c r="W42" i="1" s="1"/>
  <c r="N41" i="1"/>
  <c r="O41" i="1" s="1"/>
  <c r="N40" i="1"/>
  <c r="W40" i="1" s="1"/>
  <c r="N39" i="1"/>
  <c r="O39" i="1" s="1"/>
  <c r="N38" i="1"/>
  <c r="O38" i="1" s="1"/>
  <c r="N37" i="1"/>
  <c r="W37" i="1" s="1"/>
  <c r="N36" i="1"/>
  <c r="O36" i="1" s="1"/>
  <c r="P36" i="1" s="1"/>
  <c r="Y36" i="1" s="1"/>
  <c r="N35" i="1"/>
  <c r="W35" i="1" s="1"/>
  <c r="N34" i="1"/>
  <c r="N33" i="1"/>
  <c r="W33" i="1" s="1"/>
  <c r="N32" i="1"/>
  <c r="N31" i="1"/>
  <c r="W31" i="1" s="1"/>
  <c r="J79" i="2"/>
  <c r="L78" i="2"/>
  <c r="A6" i="2"/>
  <c r="A6" i="1"/>
  <c r="N21" i="1"/>
  <c r="N22" i="1"/>
  <c r="W22" i="1" s="1"/>
  <c r="N23" i="1"/>
  <c r="N24" i="1"/>
  <c r="W24" i="1" s="1"/>
  <c r="N25" i="1"/>
  <c r="W25" i="1" s="1"/>
  <c r="N26" i="1"/>
  <c r="W26" i="1" s="1"/>
  <c r="N27" i="1"/>
  <c r="W27" i="1" s="1"/>
  <c r="AC27" i="1"/>
  <c r="N28" i="1"/>
  <c r="W28" i="1" s="1"/>
  <c r="N29" i="1"/>
  <c r="O29" i="1" s="1"/>
  <c r="P29" i="1" s="1"/>
  <c r="Y29" i="1" s="1"/>
  <c r="N30" i="1"/>
  <c r="O30" i="1" s="1"/>
  <c r="X30" i="1" s="1"/>
  <c r="AA59" i="1"/>
  <c r="AC74" i="1"/>
  <c r="AC78" i="1"/>
  <c r="AC42" i="1"/>
  <c r="AC53" i="1"/>
  <c r="L61" i="2"/>
  <c r="J78" i="2"/>
  <c r="L66" i="2"/>
  <c r="L56" i="2"/>
  <c r="AC23" i="1"/>
  <c r="AC95" i="1"/>
  <c r="AC60" i="1"/>
  <c r="AC94" i="1"/>
  <c r="AC25" i="1"/>
  <c r="AC73" i="1"/>
  <c r="AC85" i="1"/>
  <c r="AC28" i="1"/>
  <c r="AC88" i="1"/>
  <c r="AC41" i="1"/>
  <c r="AC77" i="1"/>
  <c r="AC30" i="1"/>
  <c r="AC79" i="1"/>
  <c r="AC91" i="1"/>
  <c r="AC92" i="1"/>
  <c r="AC33" i="1"/>
  <c r="AC57" i="1"/>
  <c r="J76" i="2"/>
  <c r="L58" i="2"/>
  <c r="J19" i="2"/>
  <c r="J83" i="2"/>
  <c r="J55" i="2"/>
  <c r="L53" i="2"/>
  <c r="L44" i="2"/>
  <c r="L52" i="2"/>
  <c r="L77" i="2"/>
  <c r="L30" i="2"/>
  <c r="J67" i="2"/>
  <c r="J31" i="2"/>
  <c r="L57" i="2"/>
  <c r="J43" i="2"/>
  <c r="J32" i="2"/>
  <c r="L20" i="2"/>
  <c r="L33" i="2"/>
  <c r="L46" i="2"/>
  <c r="L21" i="2"/>
  <c r="L68" i="2"/>
  <c r="L24" i="2"/>
  <c r="J74" i="2"/>
  <c r="L63" i="2"/>
  <c r="J75" i="2"/>
  <c r="J26" i="2"/>
  <c r="J37" i="2"/>
  <c r="J42" i="2"/>
  <c r="L48" i="2"/>
  <c r="L38" i="2"/>
  <c r="J47" i="2"/>
  <c r="J49" i="2"/>
  <c r="J35" i="2"/>
  <c r="J23" i="2"/>
  <c r="L73" i="2"/>
  <c r="L84" i="2"/>
  <c r="L60" i="2"/>
  <c r="L69" i="2"/>
  <c r="J41" i="2"/>
  <c r="J22" i="2"/>
  <c r="J71" i="2"/>
  <c r="L82" i="2"/>
  <c r="L59" i="2"/>
  <c r="J50" i="2"/>
  <c r="L39" i="2"/>
  <c r="L65" i="2"/>
  <c r="J18" i="2"/>
  <c r="J51" i="2"/>
  <c r="L40" i="2"/>
  <c r="L29" i="2"/>
  <c r="J45" i="2"/>
  <c r="L27" i="2"/>
  <c r="L34" i="2"/>
  <c r="J81" i="2"/>
  <c r="L25" i="2"/>
  <c r="J80" i="2"/>
  <c r="L54" i="2"/>
  <c r="J36" i="2"/>
  <c r="J72" i="2"/>
  <c r="L64" i="2"/>
  <c r="J70" i="2"/>
  <c r="J62" i="2"/>
  <c r="AC125" i="1"/>
  <c r="AC184" i="1"/>
  <c r="AO185" i="1"/>
  <c r="L49" i="2" l="1"/>
  <c r="L43" i="2"/>
  <c r="L55" i="2"/>
  <c r="L71" i="2"/>
  <c r="L19" i="2"/>
  <c r="L22" i="2"/>
  <c r="L36" i="2"/>
  <c r="L74" i="2"/>
  <c r="L23" i="2"/>
  <c r="L26" i="2"/>
  <c r="L37" i="2"/>
  <c r="L47" i="2"/>
  <c r="L50" i="2"/>
  <c r="L67" i="2"/>
  <c r="L72" i="2"/>
  <c r="L75" i="2"/>
  <c r="L31" i="2"/>
  <c r="L41" i="2"/>
  <c r="L51" i="2"/>
  <c r="L62" i="2"/>
  <c r="L70" i="2"/>
  <c r="L76" i="2"/>
  <c r="L18" i="2"/>
  <c r="L32" i="2"/>
  <c r="L35" i="2"/>
  <c r="L42" i="2"/>
  <c r="L45" i="2"/>
  <c r="K81" i="2"/>
  <c r="J30" i="2"/>
  <c r="J34" i="2"/>
  <c r="J38" i="2"/>
  <c r="J40" i="2"/>
  <c r="J44" i="2"/>
  <c r="J46" i="2"/>
  <c r="J48" i="2"/>
  <c r="J52" i="2"/>
  <c r="J54" i="2"/>
  <c r="J56" i="2"/>
  <c r="J58" i="2"/>
  <c r="J60" i="2"/>
  <c r="J64" i="2"/>
  <c r="J66" i="2"/>
  <c r="J68" i="2"/>
  <c r="J21" i="2"/>
  <c r="J25" i="2"/>
  <c r="K79" i="2"/>
  <c r="K83" i="2"/>
  <c r="K80" i="2"/>
  <c r="O179" i="1"/>
  <c r="P179" i="1" s="1"/>
  <c r="Y179" i="1" s="1"/>
  <c r="AO86" i="1"/>
  <c r="AO135" i="1"/>
  <c r="AA21" i="1"/>
  <c r="AA80" i="1"/>
  <c r="AA62" i="1"/>
  <c r="AA102" i="1"/>
  <c r="AO114" i="1"/>
  <c r="AO162" i="1"/>
  <c r="AO178" i="1"/>
  <c r="AO136" i="1"/>
  <c r="AA150" i="1"/>
  <c r="AA183" i="1"/>
  <c r="AA44" i="1"/>
  <c r="AO49" i="1"/>
  <c r="AO43" i="1"/>
  <c r="AO37" i="1"/>
  <c r="AO107" i="1"/>
  <c r="AA36" i="1"/>
  <c r="AO70" i="1"/>
  <c r="AA68" i="1"/>
  <c r="AA103" i="1"/>
  <c r="AA122" i="1"/>
  <c r="AA133" i="1"/>
  <c r="AA105" i="1"/>
  <c r="AO137" i="1"/>
  <c r="AO156" i="1"/>
  <c r="AO184" i="1"/>
  <c r="AO113" i="1"/>
  <c r="AO51" i="1"/>
  <c r="AO22" i="1"/>
  <c r="AA34" i="1"/>
  <c r="AO112" i="1"/>
  <c r="AO134" i="1"/>
  <c r="AO144" i="1"/>
  <c r="AA167" i="1"/>
  <c r="AA131" i="1"/>
  <c r="AA138" i="1"/>
  <c r="AO145" i="1"/>
  <c r="AA185" i="1"/>
  <c r="AA101" i="1"/>
  <c r="AO128" i="1"/>
  <c r="AO99" i="1"/>
  <c r="AA125" i="1"/>
  <c r="AA172" i="1"/>
  <c r="Q353" i="7"/>
  <c r="Q29" i="7"/>
  <c r="Q28" i="7"/>
  <c r="Q171" i="7"/>
  <c r="Q409" i="7"/>
  <c r="Q241" i="7"/>
  <c r="Q384" i="7"/>
  <c r="Q324" i="7"/>
  <c r="Q204" i="7"/>
  <c r="Q96" i="7"/>
  <c r="Q443" i="7"/>
  <c r="Q347" i="7"/>
  <c r="Q287" i="7"/>
  <c r="Q239" i="7"/>
  <c r="Q179" i="7"/>
  <c r="Q131" i="7"/>
  <c r="Q83" i="7"/>
  <c r="Q35" i="7"/>
  <c r="Q733" i="7"/>
  <c r="Q451" i="7"/>
  <c r="Q541" i="7"/>
  <c r="Q545" i="7"/>
  <c r="Q555" i="7"/>
  <c r="Q568" i="7"/>
  <c r="Q574" i="7"/>
  <c r="Q579" i="7"/>
  <c r="Q584" i="7"/>
  <c r="Q589" i="7"/>
  <c r="Q593" i="7"/>
  <c r="Q601" i="7"/>
  <c r="Q605" i="7"/>
  <c r="Q614" i="7"/>
  <c r="Q626" i="7"/>
  <c r="Q635" i="7"/>
  <c r="Q645" i="7"/>
  <c r="Q652" i="7"/>
  <c r="Q660" i="7"/>
  <c r="Q669" i="7"/>
  <c r="Q685" i="7"/>
  <c r="Q693" i="7"/>
  <c r="Q719" i="7"/>
  <c r="Q728" i="7"/>
  <c r="Q33" i="7"/>
  <c r="Q42" i="7"/>
  <c r="Q46" i="7"/>
  <c r="Q53" i="7"/>
  <c r="Q57" i="7"/>
  <c r="Q66" i="7"/>
  <c r="Q70" i="7"/>
  <c r="Q79" i="7"/>
  <c r="Q84" i="7"/>
  <c r="Q91" i="7"/>
  <c r="Q98" i="7"/>
  <c r="Q104" i="7"/>
  <c r="Q110" i="7"/>
  <c r="Q117" i="7"/>
  <c r="Q126" i="7"/>
  <c r="Q130" i="7"/>
  <c r="Q138" i="7"/>
  <c r="Q142" i="7"/>
  <c r="Q150" i="7"/>
  <c r="Q154" i="7"/>
  <c r="Q163" i="7"/>
  <c r="Q170" i="7"/>
  <c r="Q177" i="7"/>
  <c r="Q184" i="7"/>
  <c r="Q189" i="7"/>
  <c r="Q198" i="7"/>
  <c r="Q202" i="7"/>
  <c r="Q209" i="7"/>
  <c r="Q213" i="7"/>
  <c r="Q219" i="7"/>
  <c r="Q225" i="7"/>
  <c r="Q235" i="7"/>
  <c r="Q242" i="7"/>
  <c r="Q248" i="7"/>
  <c r="Q254" i="7"/>
  <c r="Q261" i="7"/>
  <c r="Q270" i="7"/>
  <c r="Q274" i="7"/>
  <c r="Q282" i="7"/>
  <c r="Q286" i="7"/>
  <c r="Q294" i="7"/>
  <c r="Q298" i="7"/>
  <c r="Q306" i="7"/>
  <c r="Q310" i="7"/>
  <c r="Q318" i="7"/>
  <c r="Q322" i="7"/>
  <c r="Q331" i="7"/>
  <c r="Q338" i="7"/>
  <c r="Q343" i="7"/>
  <c r="Q349" i="7"/>
  <c r="Q357" i="7"/>
  <c r="Q362" i="7"/>
  <c r="Q369" i="7"/>
  <c r="Q377" i="7"/>
  <c r="Q381" i="7"/>
  <c r="Q391" i="7"/>
  <c r="Q395" i="7"/>
  <c r="Q403" i="7"/>
  <c r="Q407" i="7"/>
  <c r="Q414" i="7"/>
  <c r="Q418" i="7"/>
  <c r="Q422" i="7"/>
  <c r="Q428" i="7"/>
  <c r="Q434" i="7"/>
  <c r="Q439" i="7"/>
  <c r="Q444" i="7"/>
  <c r="Q448" i="7"/>
  <c r="Q546" i="7"/>
  <c r="Q552" i="7"/>
  <c r="Q562" i="7"/>
  <c r="Q570" i="7"/>
  <c r="Q595" i="7"/>
  <c r="Q607" i="7"/>
  <c r="Q620" i="7"/>
  <c r="Q631" i="7"/>
  <c r="Q667" i="7"/>
  <c r="Q694" i="7"/>
  <c r="Q730" i="7"/>
  <c r="Q25" i="7"/>
  <c r="Q21" i="7"/>
  <c r="Q17" i="7"/>
  <c r="Q161" i="7"/>
  <c r="Q208" i="7"/>
  <c r="Q339" i="7"/>
  <c r="Q313" i="7"/>
  <c r="Q401" i="7"/>
  <c r="Q400" i="7"/>
  <c r="Q423" i="7"/>
  <c r="Q111" i="7"/>
  <c r="Q372" i="7"/>
  <c r="Q119" i="7"/>
  <c r="Q452" i="7"/>
  <c r="Q561" i="7"/>
  <c r="Q585" i="7"/>
  <c r="Q596" i="7"/>
  <c r="Q616" i="7"/>
  <c r="Q627" i="7"/>
  <c r="Q636" i="7"/>
  <c r="Q649" i="7"/>
  <c r="Q653" i="7"/>
  <c r="Q674" i="7"/>
  <c r="Q687" i="7"/>
  <c r="Q697" i="7"/>
  <c r="Q721" i="7"/>
  <c r="Q30" i="7"/>
  <c r="Q43" i="7"/>
  <c r="Q49" i="7"/>
  <c r="Q54" i="7"/>
  <c r="Q58" i="7"/>
  <c r="Q67" i="7"/>
  <c r="Q73" i="7"/>
  <c r="Q80" i="7"/>
  <c r="Q86" i="7"/>
  <c r="Q92" i="7"/>
  <c r="Q99" i="7"/>
  <c r="Q105" i="7"/>
  <c r="Q114" i="7"/>
  <c r="Q118" i="7"/>
  <c r="Q127" i="7"/>
  <c r="Q134" i="7"/>
  <c r="Q139" i="7"/>
  <c r="Q144" i="7"/>
  <c r="Q151" i="7"/>
  <c r="Q156" i="7"/>
  <c r="Q164" i="7"/>
  <c r="Q174" i="7"/>
  <c r="Q180" i="7"/>
  <c r="Q186" i="7"/>
  <c r="Q190" i="7"/>
  <c r="Q199" i="7"/>
  <c r="Q203" i="7"/>
  <c r="Q210" i="7"/>
  <c r="Q214" i="7"/>
  <c r="Q220" i="7"/>
  <c r="Q226" i="7"/>
  <c r="Q236" i="7"/>
  <c r="Q244" i="7"/>
  <c r="Q249" i="7"/>
  <c r="Q258" i="7"/>
  <c r="Q262" i="7"/>
  <c r="Q271" i="7"/>
  <c r="Q276" i="7"/>
  <c r="Q283" i="7"/>
  <c r="Q288" i="7"/>
  <c r="Q295" i="7"/>
  <c r="Q301" i="7"/>
  <c r="Q307" i="7"/>
  <c r="Q311" i="7"/>
  <c r="Q319" i="7"/>
  <c r="Q325" i="7"/>
  <c r="Q332" i="7"/>
  <c r="Q340" i="7"/>
  <c r="Q344" i="7"/>
  <c r="Q350" i="7"/>
  <c r="Q358" i="7"/>
  <c r="Q366" i="7"/>
  <c r="Q370" i="7"/>
  <c r="Q378" i="7"/>
  <c r="Q382" i="7"/>
  <c r="Q392" i="7"/>
  <c r="Q397" i="7"/>
  <c r="Q404" i="7"/>
  <c r="Q410" i="7"/>
  <c r="Q415" i="7"/>
  <c r="Q419" i="7"/>
  <c r="Q424" i="7"/>
  <c r="Q429" i="7"/>
  <c r="Q435" i="7"/>
  <c r="Q440" i="7"/>
  <c r="Q445" i="7"/>
  <c r="Q538" i="7"/>
  <c r="Q547" i="7"/>
  <c r="Q558" i="7"/>
  <c r="Q563" i="7"/>
  <c r="Q571" i="7"/>
  <c r="Q598" i="7"/>
  <c r="Q610" i="7"/>
  <c r="Q622" i="7"/>
  <c r="Q642" i="7"/>
  <c r="Q670" i="7"/>
  <c r="Q706" i="7"/>
  <c r="Q731" i="7"/>
  <c r="Q24" i="7"/>
  <c r="Q20" i="7"/>
  <c r="Q233" i="7"/>
  <c r="Q292" i="7"/>
  <c r="Q387" i="7"/>
  <c r="Q123" i="7"/>
  <c r="Q157" i="7"/>
  <c r="Q221" i="7"/>
  <c r="Q352" i="7"/>
  <c r="Q76" i="7"/>
  <c r="Q231" i="7"/>
  <c r="Q385" i="7"/>
  <c r="Q133" i="7"/>
  <c r="Q72" i="7"/>
  <c r="Q167" i="7"/>
  <c r="Q580" i="7"/>
  <c r="Q389" i="7"/>
  <c r="Q185" i="7"/>
  <c r="Q256" i="7"/>
  <c r="Q363" i="7"/>
  <c r="Q147" i="7"/>
  <c r="Q265" i="7"/>
  <c r="Q121" i="7"/>
  <c r="Q348" i="7"/>
  <c r="Q240" i="7"/>
  <c r="Q168" i="7"/>
  <c r="Q48" i="7"/>
  <c r="Q383" i="7"/>
  <c r="Q323" i="7"/>
  <c r="Q263" i="7"/>
  <c r="Q215" i="7"/>
  <c r="Q155" i="7"/>
  <c r="Q107" i="7"/>
  <c r="Q59" i="7"/>
  <c r="Q454" i="7"/>
  <c r="Q543" i="7"/>
  <c r="Q553" i="7"/>
  <c r="Q566" i="7"/>
  <c r="Q572" i="7"/>
  <c r="Q576" i="7"/>
  <c r="Q581" i="7"/>
  <c r="Q587" i="7"/>
  <c r="Q591" i="7"/>
  <c r="Q597" i="7"/>
  <c r="Q603" i="7"/>
  <c r="Q609" i="7"/>
  <c r="Q617" i="7"/>
  <c r="Q628" i="7"/>
  <c r="Q637" i="7"/>
  <c r="Q650" i="7"/>
  <c r="Q657" i="7"/>
  <c r="Q662" i="7"/>
  <c r="Q677" i="7"/>
  <c r="Q689" i="7"/>
  <c r="Q710" i="7"/>
  <c r="Q722" i="7"/>
  <c r="Q31" i="7"/>
  <c r="Q37" i="7"/>
  <c r="Q44" i="7"/>
  <c r="Q50" i="7"/>
  <c r="Q55" i="7"/>
  <c r="Q60" i="7"/>
  <c r="Q68" i="7"/>
  <c r="Q74" i="7"/>
  <c r="Q81" i="7"/>
  <c r="Q89" i="7"/>
  <c r="Q93" i="7"/>
  <c r="Q102" i="7"/>
  <c r="Q106" i="7"/>
  <c r="Q115" i="7"/>
  <c r="Q120" i="7"/>
  <c r="Q128" i="7"/>
  <c r="Q136" i="7"/>
  <c r="Q140" i="7"/>
  <c r="Q145" i="7"/>
  <c r="Q152" i="7"/>
  <c r="Q158" i="7"/>
  <c r="Q165" i="7"/>
  <c r="Q175" i="7"/>
  <c r="Q181" i="7"/>
  <c r="Q187" i="7"/>
  <c r="Q194" i="7"/>
  <c r="Q200" i="7"/>
  <c r="Q205" i="7"/>
  <c r="Q211" i="7"/>
  <c r="Q217" i="7"/>
  <c r="Q223" i="7"/>
  <c r="Q228" i="7"/>
  <c r="Q237" i="7"/>
  <c r="Q246" i="7"/>
  <c r="Q250" i="7"/>
  <c r="Q259" i="7"/>
  <c r="Q264" i="7"/>
  <c r="Q272" i="7"/>
  <c r="Q278" i="7"/>
  <c r="Q284" i="7"/>
  <c r="Q289" i="7"/>
  <c r="Q296" i="7"/>
  <c r="Q302" i="7"/>
  <c r="Q308" i="7"/>
  <c r="Q312" i="7"/>
  <c r="Q320" i="7"/>
  <c r="Q326" i="7"/>
  <c r="Q333" i="7"/>
  <c r="Q341" i="7"/>
  <c r="Q345" i="7"/>
  <c r="Q355" i="7"/>
  <c r="Q360" i="7"/>
  <c r="Q367" i="7"/>
  <c r="Q371" i="7"/>
  <c r="Q379" i="7"/>
  <c r="Q386" i="7"/>
  <c r="Q393" i="7"/>
  <c r="Q398" i="7"/>
  <c r="Q405" i="7"/>
  <c r="Q412" i="7"/>
  <c r="Q416" i="7"/>
  <c r="Q420" i="7"/>
  <c r="Q426" i="7"/>
  <c r="Q430" i="7"/>
  <c r="Q436" i="7"/>
  <c r="Q441" i="7"/>
  <c r="Q446" i="7"/>
  <c r="Q539" i="7"/>
  <c r="Q550" i="7"/>
  <c r="Q559" i="7"/>
  <c r="Q564" i="7"/>
  <c r="Q582" i="7"/>
  <c r="Q599" i="7"/>
  <c r="Q611" i="7"/>
  <c r="Q623" i="7"/>
  <c r="Q647" i="7"/>
  <c r="Q671" i="7"/>
  <c r="Q718" i="7"/>
  <c r="Q27" i="7"/>
  <c r="Q23" i="7"/>
  <c r="Q19" i="7"/>
  <c r="Q330" i="7"/>
  <c r="Q425" i="7"/>
  <c r="Q281" i="7"/>
  <c r="Q101" i="7"/>
  <c r="Q364" i="7"/>
  <c r="Q148" i="7"/>
  <c r="Q88" i="7"/>
  <c r="Q291" i="7"/>
  <c r="Q243" i="7"/>
  <c r="Q63" i="7"/>
  <c r="Q97" i="7"/>
  <c r="Q234" i="7"/>
  <c r="Q317" i="7"/>
  <c r="Q269" i="7"/>
  <c r="Q149" i="7"/>
  <c r="Q77" i="7"/>
  <c r="Q268" i="7"/>
  <c r="Q196" i="7"/>
  <c r="Q124" i="7"/>
  <c r="Q375" i="7"/>
  <c r="Q327" i="7"/>
  <c r="Q279" i="7"/>
  <c r="Q159" i="7"/>
  <c r="Q51" i="7"/>
  <c r="Q277" i="7"/>
  <c r="Q229" i="7"/>
  <c r="Q85" i="7"/>
  <c r="Q300" i="7"/>
  <c r="Q192" i="7"/>
  <c r="Q431" i="7"/>
  <c r="Q335" i="7"/>
  <c r="Q275" i="7"/>
  <c r="Q227" i="7"/>
  <c r="Q71" i="7"/>
  <c r="Q542" i="7"/>
  <c r="Q549" i="7"/>
  <c r="Q569" i="7"/>
  <c r="Q575" i="7"/>
  <c r="Q590" i="7"/>
  <c r="Q602" i="7"/>
  <c r="Q608" i="7"/>
  <c r="Q661" i="7"/>
  <c r="Q34" i="7"/>
  <c r="Q222" i="7"/>
  <c r="Q305" i="7"/>
  <c r="Q257" i="7"/>
  <c r="Q125" i="7"/>
  <c r="Q65" i="7"/>
  <c r="Q388" i="7"/>
  <c r="Q328" i="7"/>
  <c r="Q172" i="7"/>
  <c r="Q112" i="7"/>
  <c r="Q64" i="7"/>
  <c r="Q411" i="7"/>
  <c r="Q315" i="7"/>
  <c r="Q267" i="7"/>
  <c r="Q195" i="7"/>
  <c r="Q87" i="7"/>
  <c r="Q39" i="7"/>
  <c r="Q373" i="7"/>
  <c r="Q193" i="7"/>
  <c r="Q408" i="7"/>
  <c r="Q354" i="7"/>
  <c r="Q437" i="7"/>
  <c r="Q365" i="7"/>
  <c r="Q293" i="7"/>
  <c r="Q245" i="7"/>
  <c r="Q173" i="7"/>
  <c r="Q113" i="7"/>
  <c r="Q41" i="7"/>
  <c r="Q376" i="7"/>
  <c r="Q316" i="7"/>
  <c r="Q232" i="7"/>
  <c r="Q160" i="7"/>
  <c r="Q100" i="7"/>
  <c r="Q40" i="7"/>
  <c r="Q399" i="7"/>
  <c r="Q351" i="7"/>
  <c r="Q303" i="7"/>
  <c r="Q255" i="7"/>
  <c r="Q183" i="7"/>
  <c r="Q135" i="7"/>
  <c r="Q75" i="7"/>
  <c r="Q433" i="7"/>
  <c r="Q337" i="7"/>
  <c r="Q253" i="7"/>
  <c r="Q169" i="7"/>
  <c r="Q109" i="7"/>
  <c r="Q396" i="7"/>
  <c r="Q336" i="7"/>
  <c r="Q216" i="7"/>
  <c r="Q132" i="7"/>
  <c r="Q36" i="7"/>
  <c r="Q359" i="7"/>
  <c r="Q299" i="7"/>
  <c r="Q251" i="7"/>
  <c r="Q191" i="7"/>
  <c r="Q143" i="7"/>
  <c r="Q95" i="7"/>
  <c r="Q47" i="7"/>
  <c r="Q732" i="7"/>
  <c r="Q450" i="7"/>
  <c r="Q544" i="7"/>
  <c r="Q554" i="7"/>
  <c r="Q567" i="7"/>
  <c r="Q573" i="7"/>
  <c r="Q577" i="7"/>
  <c r="Q583" i="7"/>
  <c r="Q588" i="7"/>
  <c r="Q592" i="7"/>
  <c r="Q600" i="7"/>
  <c r="Q604" i="7"/>
  <c r="Q613" i="7"/>
  <c r="Q625" i="7"/>
  <c r="Q629" i="7"/>
  <c r="Q638" i="7"/>
  <c r="Q651" i="7"/>
  <c r="Q658" i="7"/>
  <c r="Q665" i="7"/>
  <c r="Q682" i="7"/>
  <c r="Q691" i="7"/>
  <c r="Q712" i="7"/>
  <c r="Q724" i="7"/>
  <c r="Q32" i="7"/>
  <c r="Q38" i="7"/>
  <c r="Q45" i="7"/>
  <c r="Q52" i="7"/>
  <c r="Q56" i="7"/>
  <c r="Q61" i="7"/>
  <c r="Q69" i="7"/>
  <c r="Q78" i="7"/>
  <c r="Q82" i="7"/>
  <c r="Q90" i="7"/>
  <c r="Q94" i="7"/>
  <c r="Q103" i="7"/>
  <c r="Q108" i="7"/>
  <c r="Q116" i="7"/>
  <c r="Q122" i="7"/>
  <c r="Q129" i="7"/>
  <c r="Q137" i="7"/>
  <c r="Q141" i="7"/>
  <c r="Q146" i="7"/>
  <c r="Q153" i="7"/>
  <c r="Q162" i="7"/>
  <c r="Q166" i="7"/>
  <c r="Q176" i="7"/>
  <c r="Q182" i="7"/>
  <c r="Q188" i="7"/>
  <c r="Q197" i="7"/>
  <c r="Q201" i="7"/>
  <c r="Q206" i="7"/>
  <c r="Q212" i="7"/>
  <c r="Q218" i="7"/>
  <c r="Q224" i="7"/>
  <c r="Q230" i="7"/>
  <c r="Q238" i="7"/>
  <c r="Q247" i="7"/>
  <c r="Q252" i="7"/>
  <c r="Q260" i="7"/>
  <c r="Q266" i="7"/>
  <c r="Q273" i="7"/>
  <c r="Q280" i="7"/>
  <c r="Q285" i="7"/>
  <c r="Q290" i="7"/>
  <c r="Q297" i="7"/>
  <c r="Q304" i="7"/>
  <c r="Q309" i="7"/>
  <c r="Q314" i="7"/>
  <c r="Q321" i="7"/>
  <c r="Q329" i="7"/>
  <c r="Q334" i="7"/>
  <c r="Q342" i="7"/>
  <c r="Q346" i="7"/>
  <c r="Q356" i="7"/>
  <c r="Q361" i="7"/>
  <c r="Q368" i="7"/>
  <c r="Q374" i="7"/>
  <c r="Q380" i="7"/>
  <c r="Q390" i="7"/>
  <c r="Q394" i="7"/>
  <c r="Q402" i="7"/>
  <c r="Q406" i="7"/>
  <c r="Q413" i="7"/>
  <c r="Q417" i="7"/>
  <c r="Q421" i="7"/>
  <c r="Q427" i="7"/>
  <c r="Q432" i="7"/>
  <c r="Q438" i="7"/>
  <c r="Q442" i="7"/>
  <c r="Q447" i="7"/>
  <c r="Q540" i="7"/>
  <c r="Q551" i="7"/>
  <c r="Q560" i="7"/>
  <c r="Q565" i="7"/>
  <c r="Q586" i="7"/>
  <c r="Q606" i="7"/>
  <c r="Q618" i="7"/>
  <c r="Q624" i="7"/>
  <c r="Q655" i="7"/>
  <c r="Q673" i="7"/>
  <c r="Q726" i="7"/>
  <c r="Q26" i="7"/>
  <c r="Q22" i="7"/>
  <c r="Q18" i="7"/>
  <c r="O238" i="7"/>
  <c r="J82" i="2"/>
  <c r="J84" i="2"/>
  <c r="W41" i="1"/>
  <c r="AA144" i="1"/>
  <c r="AC128" i="1"/>
  <c r="P149" i="1"/>
  <c r="Y149" i="1" s="1"/>
  <c r="O157" i="1"/>
  <c r="P157" i="1" s="1"/>
  <c r="Y157" i="1" s="1"/>
  <c r="W172" i="1"/>
  <c r="AC124" i="1"/>
  <c r="O124" i="1"/>
  <c r="P124" i="1" s="1"/>
  <c r="Y124" i="1" s="1"/>
  <c r="O261" i="7"/>
  <c r="O265" i="7"/>
  <c r="O269" i="7"/>
  <c r="O39" i="7"/>
  <c r="O335" i="7"/>
  <c r="O76" i="7"/>
  <c r="O280" i="7"/>
  <c r="W66" i="1"/>
  <c r="O82" i="1"/>
  <c r="P82" i="1" s="1"/>
  <c r="Y82" i="1" s="1"/>
  <c r="W80" i="1"/>
  <c r="O183" i="1"/>
  <c r="P183" i="1" s="1"/>
  <c r="Y183" i="1" s="1"/>
  <c r="AC183" i="1"/>
  <c r="O164" i="1"/>
  <c r="P164" i="1" s="1"/>
  <c r="Y164" i="1" s="1"/>
  <c r="W116" i="1"/>
  <c r="O132" i="1"/>
  <c r="X132" i="1" s="1"/>
  <c r="W90" i="1"/>
  <c r="W141" i="1"/>
  <c r="O125" i="1"/>
  <c r="P125" i="1" s="1"/>
  <c r="Y125" i="1" s="1"/>
  <c r="W47" i="1"/>
  <c r="W174" i="1"/>
  <c r="O185" i="1"/>
  <c r="P185" i="1" s="1"/>
  <c r="Y185" i="1" s="1"/>
  <c r="AO101" i="1"/>
  <c r="O101" i="1"/>
  <c r="P101" i="1" s="1"/>
  <c r="Y101" i="1" s="1"/>
  <c r="P137" i="1"/>
  <c r="Y137" i="1" s="1"/>
  <c r="W149" i="1"/>
  <c r="AC156" i="1"/>
  <c r="AC34" i="1"/>
  <c r="AC185" i="1"/>
  <c r="AC178" i="1"/>
  <c r="AC182" i="1"/>
  <c r="O303" i="7"/>
  <c r="AC37" i="1"/>
  <c r="O126" i="1"/>
  <c r="X126" i="1" s="1"/>
  <c r="X110" i="1"/>
  <c r="AC47" i="1"/>
  <c r="O35" i="1"/>
  <c r="X35" i="1" s="1"/>
  <c r="AC104" i="1"/>
  <c r="O74" i="1"/>
  <c r="P74" i="1" s="1"/>
  <c r="Y74" i="1" s="1"/>
  <c r="O26" i="1"/>
  <c r="P26" i="1" s="1"/>
  <c r="Y26" i="1" s="1"/>
  <c r="W50" i="1"/>
  <c r="W102" i="1"/>
  <c r="X102" i="1"/>
  <c r="O25" i="1"/>
  <c r="W142" i="1"/>
  <c r="O44" i="1"/>
  <c r="X44" i="1" s="1"/>
  <c r="O134" i="1"/>
  <c r="X134" i="1" s="1"/>
  <c r="P91" i="1"/>
  <c r="Y91" i="1" s="1"/>
  <c r="AC56" i="1"/>
  <c r="AA51" i="1"/>
  <c r="O67" i="1"/>
  <c r="P67" i="1" s="1"/>
  <c r="Y67" i="1" s="1"/>
  <c r="AC35" i="1"/>
  <c r="AC180" i="1"/>
  <c r="AC67" i="1"/>
  <c r="P172" i="1"/>
  <c r="Y172" i="1" s="1"/>
  <c r="AC145" i="1"/>
  <c r="W113" i="1"/>
  <c r="O33" i="1"/>
  <c r="X33" i="1" s="1"/>
  <c r="W30" i="1"/>
  <c r="AC112" i="1"/>
  <c r="O154" i="1"/>
  <c r="P154" i="1" s="1"/>
  <c r="Y154" i="1" s="1"/>
  <c r="O106" i="1"/>
  <c r="X106" i="1" s="1"/>
  <c r="X47" i="1"/>
  <c r="P47" i="1"/>
  <c r="Y47" i="1" s="1"/>
  <c r="W127" i="1"/>
  <c r="AC167" i="1"/>
  <c r="W71" i="1"/>
  <c r="AC72" i="1"/>
  <c r="AC49" i="1"/>
  <c r="AO62" i="1"/>
  <c r="AC48" i="1"/>
  <c r="O24" i="1"/>
  <c r="X24" i="1" s="1"/>
  <c r="AC137" i="1"/>
  <c r="O37" i="1"/>
  <c r="X37" i="1" s="1"/>
  <c r="AC114" i="1"/>
  <c r="W83" i="1"/>
  <c r="W75" i="1"/>
  <c r="AC135" i="1"/>
  <c r="W97" i="1"/>
  <c r="AC102" i="1"/>
  <c r="W137" i="1"/>
  <c r="AC99" i="1"/>
  <c r="AC103" i="1"/>
  <c r="AA84" i="1"/>
  <c r="AO84" i="1"/>
  <c r="AA56" i="1"/>
  <c r="AO56" i="1"/>
  <c r="AA129" i="1"/>
  <c r="AO129" i="1"/>
  <c r="AO103" i="1"/>
  <c r="AA184" i="1"/>
  <c r="AO102" i="1"/>
  <c r="O167" i="1"/>
  <c r="X167" i="1" s="1"/>
  <c r="AC65" i="1"/>
  <c r="O159" i="1"/>
  <c r="P159" i="1" s="1"/>
  <c r="Y159" i="1" s="1"/>
  <c r="W152" i="1"/>
  <c r="X97" i="1"/>
  <c r="AC87" i="1"/>
  <c r="AC38" i="1"/>
  <c r="W143" i="1"/>
  <c r="AC84" i="1"/>
  <c r="W112" i="1"/>
  <c r="AC132" i="1"/>
  <c r="AC162" i="1"/>
  <c r="O40" i="1"/>
  <c r="P40" i="1" s="1"/>
  <c r="Y40" i="1" s="1"/>
  <c r="W160" i="1"/>
  <c r="P160" i="1"/>
  <c r="Y160" i="1" s="1"/>
  <c r="O92" i="1"/>
  <c r="P92" i="1" s="1"/>
  <c r="Y92" i="1" s="1"/>
  <c r="O60" i="1"/>
  <c r="X60" i="1" s="1"/>
  <c r="AC136" i="1"/>
  <c r="AC122" i="1"/>
  <c r="O87" i="1"/>
  <c r="P87" i="1" s="1"/>
  <c r="Y87" i="1" s="1"/>
  <c r="W182" i="1"/>
  <c r="AC134" i="1"/>
  <c r="W68" i="1"/>
  <c r="P116" i="1"/>
  <c r="Y116" i="1" s="1"/>
  <c r="O120" i="1"/>
  <c r="X120" i="1" s="1"/>
  <c r="O118" i="1"/>
  <c r="AC129" i="1"/>
  <c r="W151" i="1"/>
  <c r="O84" i="1"/>
  <c r="AC107" i="1"/>
  <c r="W168" i="1"/>
  <c r="AC46" i="1"/>
  <c r="AC40" i="1"/>
  <c r="P127" i="1"/>
  <c r="Y127" i="1" s="1"/>
  <c r="X127" i="1"/>
  <c r="X114" i="1"/>
  <c r="P114" i="1"/>
  <c r="Y114" i="1" s="1"/>
  <c r="X139" i="1"/>
  <c r="P139" i="1"/>
  <c r="Y139" i="1" s="1"/>
  <c r="X90" i="1"/>
  <c r="P90" i="1"/>
  <c r="Y90" i="1" s="1"/>
  <c r="AO46" i="1"/>
  <c r="AA46" i="1"/>
  <c r="X83" i="1"/>
  <c r="P83" i="1"/>
  <c r="Y83" i="1" s="1"/>
  <c r="W96" i="1"/>
  <c r="W56" i="1"/>
  <c r="W48" i="1"/>
  <c r="AA128" i="1"/>
  <c r="AA156" i="1"/>
  <c r="O170" i="1"/>
  <c r="W173" i="1"/>
  <c r="AC44" i="1"/>
  <c r="O22" i="1"/>
  <c r="W81" i="1"/>
  <c r="W88" i="1"/>
  <c r="AC105" i="1"/>
  <c r="X158" i="1"/>
  <c r="W145" i="1"/>
  <c r="AC101" i="1"/>
  <c r="O131" i="1"/>
  <c r="P131" i="1" s="1"/>
  <c r="Y131" i="1" s="1"/>
  <c r="O119" i="1"/>
  <c r="P119" i="1" s="1"/>
  <c r="Y119" i="1" s="1"/>
  <c r="O163" i="1"/>
  <c r="P163" i="1" s="1"/>
  <c r="Y163" i="1" s="1"/>
  <c r="O31" i="1"/>
  <c r="P31" i="1" s="1"/>
  <c r="Y31" i="1" s="1"/>
  <c r="O123" i="1"/>
  <c r="W139" i="1"/>
  <c r="AC187" i="1"/>
  <c r="AA43" i="1"/>
  <c r="X96" i="1"/>
  <c r="W110" i="1"/>
  <c r="AA134" i="1"/>
  <c r="AC144" i="1"/>
  <c r="W114" i="1"/>
  <c r="W36" i="1"/>
  <c r="AC64" i="1"/>
  <c r="O64" i="1"/>
  <c r="P64" i="1" s="1"/>
  <c r="Y64" i="1" s="1"/>
  <c r="O161" i="1"/>
  <c r="X161" i="1" s="1"/>
  <c r="O20" i="1"/>
  <c r="O54" i="1"/>
  <c r="X54" i="1" s="1"/>
  <c r="P81" i="1"/>
  <c r="Y81" i="1" s="1"/>
  <c r="O57" i="1"/>
  <c r="P57" i="1" s="1"/>
  <c r="Y57" i="1" s="1"/>
  <c r="O28" i="1"/>
  <c r="P28" i="1" s="1"/>
  <c r="Y28" i="1" s="1"/>
  <c r="AC160" i="1"/>
  <c r="O146" i="1"/>
  <c r="O122" i="1"/>
  <c r="O73" i="1"/>
  <c r="W107" i="1"/>
  <c r="P173" i="1"/>
  <c r="Y173" i="1" s="1"/>
  <c r="W158" i="1"/>
  <c r="X182" i="1"/>
  <c r="P71" i="1"/>
  <c r="Y71" i="1" s="1"/>
  <c r="AC126" i="1"/>
  <c r="AC131" i="1"/>
  <c r="W169" i="1"/>
  <c r="W29" i="1"/>
  <c r="AA107" i="1"/>
  <c r="AA114" i="1"/>
  <c r="AA136" i="1"/>
  <c r="AC100" i="1"/>
  <c r="AC149" i="1"/>
  <c r="AC83" i="1"/>
  <c r="AA113" i="1"/>
  <c r="AC142" i="1"/>
  <c r="AA70" i="1"/>
  <c r="AO68" i="1"/>
  <c r="AC172" i="1"/>
  <c r="AA178" i="1"/>
  <c r="AC113" i="1"/>
  <c r="AA83" i="1"/>
  <c r="AO83" i="1"/>
  <c r="AA142" i="1"/>
  <c r="AO142" i="1"/>
  <c r="AO38" i="1"/>
  <c r="AA38" i="1"/>
  <c r="AA187" i="1"/>
  <c r="AO187" i="1"/>
  <c r="AO150" i="1"/>
  <c r="AC138" i="1"/>
  <c r="AC21" i="1"/>
  <c r="AC181" i="1"/>
  <c r="AC139" i="1"/>
  <c r="AC133" i="1"/>
  <c r="AC81" i="1"/>
  <c r="AC36" i="1"/>
  <c r="AC59" i="1"/>
  <c r="AA162" i="1"/>
  <c r="AC70" i="1"/>
  <c r="AA99" i="1"/>
  <c r="AA137" i="1"/>
  <c r="AA86" i="1"/>
  <c r="AA37" i="1"/>
  <c r="AC150" i="1"/>
  <c r="AO131" i="1"/>
  <c r="AC86" i="1"/>
  <c r="AC20" i="1"/>
  <c r="AC68" i="1"/>
  <c r="AA135" i="1"/>
  <c r="AO182" i="1"/>
  <c r="AA182" i="1"/>
  <c r="AC96" i="1"/>
  <c r="X39" i="1"/>
  <c r="P39" i="1"/>
  <c r="Y39" i="1" s="1"/>
  <c r="W180" i="1"/>
  <c r="O180" i="1"/>
  <c r="AO59" i="1"/>
  <c r="AA160" i="1"/>
  <c r="AO160" i="1"/>
  <c r="O43" i="1"/>
  <c r="AO67" i="1"/>
  <c r="AA67" i="1"/>
  <c r="W86" i="1"/>
  <c r="O86" i="1"/>
  <c r="X86" i="1" s="1"/>
  <c r="P151" i="1"/>
  <c r="Y151" i="1" s="1"/>
  <c r="X151" i="1"/>
  <c r="W171" i="1"/>
  <c r="O171" i="1"/>
  <c r="AC177" i="1"/>
  <c r="AO180" i="1"/>
  <c r="AA180" i="1"/>
  <c r="AA22" i="1"/>
  <c r="O69" i="1"/>
  <c r="X41" i="1"/>
  <c r="P41" i="1"/>
  <c r="Y41" i="1" s="1"/>
  <c r="O187" i="1"/>
  <c r="AO34" i="1"/>
  <c r="O128" i="1"/>
  <c r="P49" i="1"/>
  <c r="Y49" i="1" s="1"/>
  <c r="X108" i="1"/>
  <c r="O105" i="1"/>
  <c r="X105" i="1" s="1"/>
  <c r="W108" i="1"/>
  <c r="AA104" i="1"/>
  <c r="AO104" i="1"/>
  <c r="AC58" i="1"/>
  <c r="P75" i="1"/>
  <c r="Y75" i="1" s="1"/>
  <c r="X75" i="1"/>
  <c r="O79" i="1"/>
  <c r="P79" i="1" s="1"/>
  <c r="Y79" i="1" s="1"/>
  <c r="W79" i="1"/>
  <c r="O98" i="1"/>
  <c r="W98" i="1"/>
  <c r="W117" i="1"/>
  <c r="O117" i="1"/>
  <c r="X168" i="1"/>
  <c r="P168" i="1"/>
  <c r="Y168" i="1" s="1"/>
  <c r="AA132" i="1"/>
  <c r="AO132" i="1"/>
  <c r="AC97" i="1"/>
  <c r="AO72" i="1"/>
  <c r="AA72" i="1"/>
  <c r="AA81" i="1"/>
  <c r="AO81" i="1"/>
  <c r="O32" i="1"/>
  <c r="P32" i="1" s="1"/>
  <c r="Y32" i="1" s="1"/>
  <c r="W32" i="1"/>
  <c r="AO124" i="1"/>
  <c r="AA124" i="1"/>
  <c r="AC80" i="1"/>
  <c r="W39" i="1"/>
  <c r="O89" i="1"/>
  <c r="P89" i="1" s="1"/>
  <c r="Y89" i="1" s="1"/>
  <c r="O155" i="1"/>
  <c r="W49" i="1"/>
  <c r="O184" i="1"/>
  <c r="AA64" i="1"/>
  <c r="AO64" i="1"/>
  <c r="AC26" i="1"/>
  <c r="W52" i="1"/>
  <c r="O52" i="1"/>
  <c r="O72" i="1"/>
  <c r="W72" i="1"/>
  <c r="W111" i="1"/>
  <c r="O111" i="1"/>
  <c r="AC108" i="1"/>
  <c r="AC120" i="1"/>
  <c r="AC123" i="1"/>
  <c r="AO139" i="1"/>
  <c r="AA139" i="1"/>
  <c r="AO105" i="1"/>
  <c r="AC22" i="1"/>
  <c r="AC62" i="1"/>
  <c r="AC51" i="1"/>
  <c r="O27" i="1"/>
  <c r="O45" i="1"/>
  <c r="O42" i="1"/>
  <c r="P42" i="1" s="1"/>
  <c r="Y42" i="1" s="1"/>
  <c r="X29" i="1"/>
  <c r="X143" i="1"/>
  <c r="O51" i="1"/>
  <c r="X141" i="1"/>
  <c r="P141" i="1"/>
  <c r="Y141" i="1" s="1"/>
  <c r="P174" i="1"/>
  <c r="Y174" i="1" s="1"/>
  <c r="X174" i="1"/>
  <c r="AO35" i="1"/>
  <c r="AA35" i="1"/>
  <c r="AA126" i="1"/>
  <c r="AO126" i="1"/>
  <c r="AO122" i="1"/>
  <c r="P112" i="1"/>
  <c r="Y112" i="1" s="1"/>
  <c r="P48" i="1"/>
  <c r="Y48" i="1" s="1"/>
  <c r="X48" i="1"/>
  <c r="X152" i="1"/>
  <c r="P152" i="1"/>
  <c r="Y152" i="1" s="1"/>
  <c r="AO87" i="1"/>
  <c r="AA87" i="1"/>
  <c r="X142" i="1"/>
  <c r="P142" i="1"/>
  <c r="Y142" i="1" s="1"/>
  <c r="AC54" i="1"/>
  <c r="AC39" i="1"/>
  <c r="X38" i="1"/>
  <c r="P38" i="1"/>
  <c r="Y38" i="1" s="1"/>
  <c r="W77" i="1"/>
  <c r="O77" i="1"/>
  <c r="W100" i="1"/>
  <c r="O100" i="1"/>
  <c r="X107" i="1"/>
  <c r="P107" i="1"/>
  <c r="Y107" i="1" s="1"/>
  <c r="X113" i="1"/>
  <c r="P113" i="1"/>
  <c r="Y113" i="1" s="1"/>
  <c r="O148" i="1"/>
  <c r="X148" i="1" s="1"/>
  <c r="W148" i="1"/>
  <c r="O156" i="1"/>
  <c r="X156" i="1" s="1"/>
  <c r="W156" i="1"/>
  <c r="W166" i="1"/>
  <c r="O166" i="1"/>
  <c r="W181" i="1"/>
  <c r="O181" i="1"/>
  <c r="X181" i="1" s="1"/>
  <c r="AC116" i="1"/>
  <c r="AC130" i="1"/>
  <c r="AO167" i="1"/>
  <c r="AA145" i="1"/>
  <c r="O138" i="1"/>
  <c r="W91" i="1"/>
  <c r="AC43" i="1"/>
  <c r="AO21" i="1"/>
  <c r="X63" i="1"/>
  <c r="AC45" i="1"/>
  <c r="AC89" i="1"/>
  <c r="W21" i="1"/>
  <c r="O21" i="1"/>
  <c r="W85" i="1"/>
  <c r="O85" i="1"/>
  <c r="W135" i="1"/>
  <c r="O135" i="1"/>
  <c r="P88" i="1"/>
  <c r="Y88" i="1" s="1"/>
  <c r="W38" i="1"/>
  <c r="W63" i="1"/>
  <c r="AC76" i="1"/>
  <c r="AC61" i="1"/>
  <c r="AC24" i="1"/>
  <c r="AC52" i="1"/>
  <c r="W55" i="1"/>
  <c r="O55" i="1"/>
  <c r="X55" i="1" s="1"/>
  <c r="W58" i="1"/>
  <c r="O58" i="1"/>
  <c r="O61" i="1"/>
  <c r="W61" i="1"/>
  <c r="W93" i="1"/>
  <c r="O93" i="1"/>
  <c r="O136" i="1"/>
  <c r="W136" i="1"/>
  <c r="O140" i="1"/>
  <c r="W140" i="1"/>
  <c r="W176" i="1"/>
  <c r="O176" i="1"/>
  <c r="W186" i="1"/>
  <c r="O186" i="1"/>
  <c r="X145" i="1"/>
  <c r="AO40" i="1"/>
  <c r="AA40" i="1"/>
  <c r="AA100" i="1"/>
  <c r="AO100" i="1"/>
  <c r="P169" i="1"/>
  <c r="Y169" i="1" s="1"/>
  <c r="O115" i="1"/>
  <c r="AC69" i="1"/>
  <c r="AC31" i="1"/>
  <c r="W23" i="1"/>
  <c r="O23" i="1"/>
  <c r="O70" i="1"/>
  <c r="W70" i="1"/>
  <c r="W94" i="1"/>
  <c r="O94" i="1"/>
  <c r="O99" i="1"/>
  <c r="W99" i="1"/>
  <c r="O103" i="1"/>
  <c r="W103" i="1"/>
  <c r="W109" i="1"/>
  <c r="O109" i="1"/>
  <c r="W129" i="1"/>
  <c r="O129" i="1"/>
  <c r="O144" i="1"/>
  <c r="W144" i="1"/>
  <c r="O147" i="1"/>
  <c r="W147" i="1"/>
  <c r="W162" i="1"/>
  <c r="O162" i="1"/>
  <c r="AC98" i="1"/>
  <c r="AC115" i="1"/>
  <c r="AO140" i="1"/>
  <c r="AA140" i="1"/>
  <c r="AC154" i="1"/>
  <c r="AC161" i="1"/>
  <c r="AC140" i="1"/>
  <c r="AA50" i="1"/>
  <c r="AO50" i="1"/>
  <c r="AO55" i="1"/>
  <c r="AA55" i="1"/>
  <c r="AA47" i="1"/>
  <c r="AO47" i="1"/>
  <c r="O53" i="1"/>
  <c r="W53" i="1"/>
  <c r="X56" i="1"/>
  <c r="P56" i="1"/>
  <c r="Y56" i="1" s="1"/>
  <c r="AO44" i="1"/>
  <c r="AO36" i="1"/>
  <c r="AA149" i="1"/>
  <c r="AO80" i="1"/>
  <c r="P66" i="1"/>
  <c r="Y66" i="1" s="1"/>
  <c r="AO183" i="1"/>
  <c r="AC55" i="1"/>
  <c r="AO172" i="1"/>
  <c r="AO138" i="1"/>
  <c r="AC50" i="1"/>
  <c r="P68" i="1"/>
  <c r="Y68" i="1" s="1"/>
  <c r="X68" i="1"/>
  <c r="X80" i="1"/>
  <c r="P80" i="1"/>
  <c r="Y80" i="1" s="1"/>
  <c r="W95" i="1"/>
  <c r="O95" i="1"/>
  <c r="W104" i="1"/>
  <c r="O104" i="1"/>
  <c r="W130" i="1"/>
  <c r="O130" i="1"/>
  <c r="W177" i="1"/>
  <c r="O177" i="1"/>
  <c r="AC111" i="1"/>
  <c r="AO181" i="1"/>
  <c r="AA181" i="1"/>
  <c r="AO65" i="1"/>
  <c r="AA65" i="1"/>
  <c r="AO133" i="1"/>
  <c r="AA49" i="1"/>
  <c r="O62" i="1"/>
  <c r="O59" i="1"/>
  <c r="AA112" i="1"/>
  <c r="P30" i="1"/>
  <c r="Y30" i="1" s="1"/>
  <c r="AO125" i="1"/>
  <c r="X50" i="1"/>
  <c r="X36" i="1"/>
  <c r="AC29" i="1"/>
  <c r="AC63" i="1"/>
  <c r="AO48" i="1"/>
  <c r="AA48" i="1"/>
  <c r="AC71" i="1"/>
  <c r="AC82" i="1"/>
  <c r="AC66" i="1"/>
  <c r="AC32" i="1"/>
  <c r="W65" i="1"/>
  <c r="O65" i="1"/>
  <c r="O165" i="1"/>
  <c r="W165" i="1"/>
  <c r="O175" i="1"/>
  <c r="W175" i="1"/>
  <c r="O178" i="1"/>
  <c r="W178" i="1"/>
  <c r="AC75" i="1"/>
  <c r="W78" i="1"/>
  <c r="O78" i="1"/>
  <c r="O121" i="1"/>
  <c r="W121" i="1"/>
  <c r="O153" i="1"/>
  <c r="W153" i="1"/>
  <c r="AC147" i="1"/>
  <c r="AC186" i="1"/>
  <c r="O34" i="1"/>
  <c r="W34" i="1"/>
  <c r="O46" i="1"/>
  <c r="W46" i="1"/>
  <c r="W76" i="1"/>
  <c r="O76" i="1"/>
  <c r="O133" i="1"/>
  <c r="W133" i="1"/>
  <c r="W150" i="1"/>
  <c r="O150" i="1"/>
  <c r="O44" i="7"/>
  <c r="O275" i="7"/>
  <c r="O293" i="7"/>
  <c r="O309" i="7"/>
  <c r="O48" i="7"/>
  <c r="O242" i="7"/>
  <c r="O277" i="7"/>
  <c r="O295" i="7"/>
  <c r="O333" i="7"/>
  <c r="O305" i="7"/>
  <c r="O41" i="7"/>
  <c r="O106" i="7"/>
  <c r="O270" i="7"/>
  <c r="O266" i="7"/>
  <c r="O287" i="7"/>
  <c r="O278" i="7"/>
  <c r="O264" i="7"/>
  <c r="O284" i="7"/>
  <c r="O40" i="7"/>
  <c r="O289" i="7"/>
  <c r="O279" i="7"/>
  <c r="O42" i="7"/>
  <c r="O325" i="7"/>
  <c r="O52" i="7"/>
  <c r="O267" i="7"/>
  <c r="O271" i="7"/>
  <c r="O112" i="7"/>
  <c r="O297" i="7"/>
  <c r="O290" i="7"/>
  <c r="O259" i="7"/>
  <c r="O327" i="7"/>
  <c r="O331" i="7"/>
  <c r="O339" i="7"/>
  <c r="O46" i="7"/>
  <c r="O262" i="7"/>
  <c r="O323" i="7"/>
  <c r="O38" i="7"/>
  <c r="O54" i="7"/>
  <c r="O114" i="7"/>
  <c r="O260" i="7"/>
  <c r="O268" i="7"/>
  <c r="O273" i="7"/>
  <c r="O291" i="7"/>
  <c r="O298" i="7"/>
  <c r="O307" i="7"/>
  <c r="O301" i="7"/>
  <c r="O263" i="7"/>
  <c r="L79" i="2" l="1"/>
  <c r="L80" i="2"/>
  <c r="L81" i="2"/>
  <c r="L83" i="2"/>
  <c r="X179" i="1"/>
  <c r="X124" i="1"/>
  <c r="AA77" i="1"/>
  <c r="AO109" i="1"/>
  <c r="AA23" i="1"/>
  <c r="AA41" i="1"/>
  <c r="AA120" i="1"/>
  <c r="AO174" i="1"/>
  <c r="AA42" i="1"/>
  <c r="AO73" i="1"/>
  <c r="AO121" i="1"/>
  <c r="AA179" i="1"/>
  <c r="AO141" i="1"/>
  <c r="AO30" i="1"/>
  <c r="AO119" i="1"/>
  <c r="AA88" i="1"/>
  <c r="AA28" i="1"/>
  <c r="AA95" i="1"/>
  <c r="AA165" i="1"/>
  <c r="AO91" i="1"/>
  <c r="AA166" i="1"/>
  <c r="AO118" i="1"/>
  <c r="AA115" i="1"/>
  <c r="AO117" i="1"/>
  <c r="AA153" i="1"/>
  <c r="AA127" i="1"/>
  <c r="AA146" i="1"/>
  <c r="AO85" i="1"/>
  <c r="AO93" i="1"/>
  <c r="AO89" i="1"/>
  <c r="AO159" i="1"/>
  <c r="AC159" i="1" s="1"/>
  <c r="AO108" i="1"/>
  <c r="AO58" i="1"/>
  <c r="AO143" i="1"/>
  <c r="AO173" i="1"/>
  <c r="AA170" i="1"/>
  <c r="AA94" i="1"/>
  <c r="AA168" i="1"/>
  <c r="AO90" i="1"/>
  <c r="AA148" i="1"/>
  <c r="AO149" i="1"/>
  <c r="AA119" i="1"/>
  <c r="X74" i="1"/>
  <c r="X125" i="1"/>
  <c r="AA93" i="1"/>
  <c r="AA141" i="1"/>
  <c r="X82" i="1"/>
  <c r="X157" i="1"/>
  <c r="AO179" i="1"/>
  <c r="X185" i="1"/>
  <c r="AO41" i="1"/>
  <c r="X26" i="1"/>
  <c r="P132" i="1"/>
  <c r="Y132" i="1" s="1"/>
  <c r="X183" i="1"/>
  <c r="X154" i="1"/>
  <c r="P120" i="1"/>
  <c r="Y120" i="1" s="1"/>
  <c r="AO166" i="1"/>
  <c r="P126" i="1"/>
  <c r="Y126" i="1" s="1"/>
  <c r="X119" i="1"/>
  <c r="X164" i="1"/>
  <c r="X67" i="1"/>
  <c r="P35" i="1"/>
  <c r="Y35" i="1" s="1"/>
  <c r="X101" i="1"/>
  <c r="AA118" i="1"/>
  <c r="AO77" i="1"/>
  <c r="AA90" i="1"/>
  <c r="AA73" i="1"/>
  <c r="AA30" i="1"/>
  <c r="X28" i="1"/>
  <c r="AA121" i="1"/>
  <c r="P134" i="1"/>
  <c r="Y134" i="1" s="1"/>
  <c r="X25" i="1"/>
  <c r="P25" i="1"/>
  <c r="Y25" i="1" s="1"/>
  <c r="P44" i="1"/>
  <c r="Y44" i="1" s="1"/>
  <c r="AA91" i="1"/>
  <c r="AA108" i="1"/>
  <c r="P106" i="1"/>
  <c r="Y106" i="1" s="1"/>
  <c r="AO28" i="1"/>
  <c r="P33" i="1"/>
  <c r="Y33" i="1" s="1"/>
  <c r="AO95" i="1"/>
  <c r="P54" i="1"/>
  <c r="Y54" i="1" s="1"/>
  <c r="AO94" i="1"/>
  <c r="AO168" i="1"/>
  <c r="P37" i="1"/>
  <c r="Y37" i="1" s="1"/>
  <c r="P156" i="1"/>
  <c r="Y156" i="1" s="1"/>
  <c r="AO155" i="1"/>
  <c r="AO23" i="1"/>
  <c r="X42" i="1"/>
  <c r="X131" i="1"/>
  <c r="X159" i="1"/>
  <c r="AA85" i="1"/>
  <c r="P167" i="1"/>
  <c r="Y167" i="1" s="1"/>
  <c r="AA155" i="1"/>
  <c r="X31" i="1"/>
  <c r="P24" i="1"/>
  <c r="Y24" i="1" s="1"/>
  <c r="AO146" i="1"/>
  <c r="X40" i="1"/>
  <c r="AO148" i="1"/>
  <c r="X87" i="1"/>
  <c r="X79" i="1"/>
  <c r="AO127" i="1"/>
  <c r="P161" i="1"/>
  <c r="Y161" i="1" s="1"/>
  <c r="AO115" i="1"/>
  <c r="AA174" i="1"/>
  <c r="AA78" i="1"/>
  <c r="AO78" i="1"/>
  <c r="X89" i="1"/>
  <c r="AO88" i="1"/>
  <c r="P148" i="1"/>
  <c r="Y148" i="1" s="1"/>
  <c r="X32" i="1"/>
  <c r="P60" i="1"/>
  <c r="Y60" i="1" s="1"/>
  <c r="P84" i="1"/>
  <c r="Y84" i="1" s="1"/>
  <c r="X84" i="1"/>
  <c r="AO165" i="1"/>
  <c r="AC165" i="1" s="1"/>
  <c r="AO170" i="1"/>
  <c r="AC170" i="1" s="1"/>
  <c r="X118" i="1"/>
  <c r="P118" i="1"/>
  <c r="Y118" i="1" s="1"/>
  <c r="X92" i="1"/>
  <c r="X64" i="1"/>
  <c r="P123" i="1"/>
  <c r="Y123" i="1" s="1"/>
  <c r="X123" i="1"/>
  <c r="AA159" i="1"/>
  <c r="AO42" i="1"/>
  <c r="AO153" i="1"/>
  <c r="AA109" i="1"/>
  <c r="X163" i="1"/>
  <c r="P55" i="1"/>
  <c r="Y55" i="1" s="1"/>
  <c r="P105" i="1"/>
  <c r="Y105" i="1" s="1"/>
  <c r="X57" i="1"/>
  <c r="AA143" i="1"/>
  <c r="X20" i="1"/>
  <c r="P20" i="1"/>
  <c r="Y20" i="1" s="1"/>
  <c r="AA117" i="1"/>
  <c r="X73" i="1"/>
  <c r="P73" i="1"/>
  <c r="Y73" i="1" s="1"/>
  <c r="X122" i="1"/>
  <c r="P122" i="1"/>
  <c r="Y122" i="1" s="1"/>
  <c r="X22" i="1"/>
  <c r="P22" i="1"/>
  <c r="Y22" i="1" s="1"/>
  <c r="AO120" i="1"/>
  <c r="AA58" i="1"/>
  <c r="X146" i="1"/>
  <c r="P146" i="1"/>
  <c r="Y146" i="1" s="1"/>
  <c r="X170" i="1"/>
  <c r="P170" i="1"/>
  <c r="Y170" i="1" s="1"/>
  <c r="AA173" i="1"/>
  <c r="AO79" i="1"/>
  <c r="AA79" i="1"/>
  <c r="AO57" i="1"/>
  <c r="AA57" i="1"/>
  <c r="AO110" i="1"/>
  <c r="AA110" i="1"/>
  <c r="AA106" i="1"/>
  <c r="AO106" i="1"/>
  <c r="AO53" i="1"/>
  <c r="AA53" i="1"/>
  <c r="X128" i="1"/>
  <c r="P128" i="1"/>
  <c r="Y128" i="1" s="1"/>
  <c r="X171" i="1"/>
  <c r="P171" i="1"/>
  <c r="Y171" i="1" s="1"/>
  <c r="P45" i="1"/>
  <c r="Y45" i="1" s="1"/>
  <c r="X45" i="1"/>
  <c r="X72" i="1"/>
  <c r="P72" i="1"/>
  <c r="Y72" i="1" s="1"/>
  <c r="AO26" i="1"/>
  <c r="AA89" i="1"/>
  <c r="P111" i="1"/>
  <c r="Y111" i="1" s="1"/>
  <c r="X111" i="1"/>
  <c r="X117" i="1"/>
  <c r="P117" i="1"/>
  <c r="Y117" i="1" s="1"/>
  <c r="X69" i="1"/>
  <c r="P69" i="1"/>
  <c r="Y69" i="1" s="1"/>
  <c r="P181" i="1"/>
  <c r="Y181" i="1" s="1"/>
  <c r="P86" i="1"/>
  <c r="Y86" i="1" s="1"/>
  <c r="AA60" i="1"/>
  <c r="AO60" i="1"/>
  <c r="AA74" i="1"/>
  <c r="AO74" i="1"/>
  <c r="P27" i="1"/>
  <c r="Y27" i="1" s="1"/>
  <c r="X27" i="1"/>
  <c r="AO123" i="1"/>
  <c r="AA123" i="1"/>
  <c r="P52" i="1"/>
  <c r="Y52" i="1" s="1"/>
  <c r="X52" i="1"/>
  <c r="P184" i="1"/>
  <c r="Y184" i="1" s="1"/>
  <c r="X184" i="1"/>
  <c r="X155" i="1"/>
  <c r="P155" i="1"/>
  <c r="Y155" i="1" s="1"/>
  <c r="AO97" i="1"/>
  <c r="AA97" i="1"/>
  <c r="AA92" i="1"/>
  <c r="AO92" i="1"/>
  <c r="AO163" i="1"/>
  <c r="AC163" i="1" s="1"/>
  <c r="AA163" i="1"/>
  <c r="AO177" i="1"/>
  <c r="AA177" i="1"/>
  <c r="P43" i="1"/>
  <c r="Y43" i="1" s="1"/>
  <c r="X43" i="1"/>
  <c r="P180" i="1"/>
  <c r="Y180" i="1" s="1"/>
  <c r="X180" i="1"/>
  <c r="X51" i="1"/>
  <c r="P51" i="1"/>
  <c r="Y51" i="1" s="1"/>
  <c r="X98" i="1"/>
  <c r="P98" i="1"/>
  <c r="Y98" i="1" s="1"/>
  <c r="P187" i="1"/>
  <c r="Y187" i="1" s="1"/>
  <c r="X187" i="1"/>
  <c r="AO96" i="1"/>
  <c r="AA96" i="1"/>
  <c r="P58" i="1"/>
  <c r="Y58" i="1" s="1"/>
  <c r="X58" i="1"/>
  <c r="AO116" i="1"/>
  <c r="AA116" i="1"/>
  <c r="P162" i="1"/>
  <c r="Y162" i="1" s="1"/>
  <c r="X162" i="1"/>
  <c r="X109" i="1"/>
  <c r="P109" i="1"/>
  <c r="Y109" i="1" s="1"/>
  <c r="AO33" i="1"/>
  <c r="AA33" i="1"/>
  <c r="P176" i="1"/>
  <c r="Y176" i="1" s="1"/>
  <c r="X176" i="1"/>
  <c r="AO76" i="1"/>
  <c r="AA76" i="1"/>
  <c r="X135" i="1"/>
  <c r="P135" i="1"/>
  <c r="Y135" i="1" s="1"/>
  <c r="X21" i="1"/>
  <c r="P21" i="1"/>
  <c r="Y21" i="1" s="1"/>
  <c r="X100" i="1"/>
  <c r="P100" i="1"/>
  <c r="Y100" i="1" s="1"/>
  <c r="AA54" i="1"/>
  <c r="AO54" i="1"/>
  <c r="X129" i="1"/>
  <c r="P129" i="1"/>
  <c r="Y129" i="1" s="1"/>
  <c r="P94" i="1"/>
  <c r="Y94" i="1" s="1"/>
  <c r="X94" i="1"/>
  <c r="X23" i="1"/>
  <c r="P23" i="1"/>
  <c r="Y23" i="1" s="1"/>
  <c r="X186" i="1"/>
  <c r="P186" i="1"/>
  <c r="Y186" i="1" s="1"/>
  <c r="X93" i="1"/>
  <c r="P93" i="1"/>
  <c r="Y93" i="1" s="1"/>
  <c r="AO52" i="1"/>
  <c r="AA52" i="1"/>
  <c r="AO25" i="1"/>
  <c r="AA25" i="1"/>
  <c r="X85" i="1"/>
  <c r="P85" i="1"/>
  <c r="Y85" i="1" s="1"/>
  <c r="P166" i="1"/>
  <c r="Y166" i="1" s="1"/>
  <c r="X166" i="1"/>
  <c r="P77" i="1"/>
  <c r="Y77" i="1" s="1"/>
  <c r="X77" i="1"/>
  <c r="AA39" i="1"/>
  <c r="AO39" i="1"/>
  <c r="AO154" i="1"/>
  <c r="AA154" i="1"/>
  <c r="AA98" i="1"/>
  <c r="AO98" i="1"/>
  <c r="X147" i="1"/>
  <c r="P147" i="1"/>
  <c r="Y147" i="1" s="1"/>
  <c r="X103" i="1"/>
  <c r="P103" i="1"/>
  <c r="Y103" i="1" s="1"/>
  <c r="AO69" i="1"/>
  <c r="AA69" i="1"/>
  <c r="X140" i="1"/>
  <c r="P140" i="1"/>
  <c r="Y140" i="1" s="1"/>
  <c r="AA61" i="1"/>
  <c r="AO61" i="1"/>
  <c r="AA161" i="1"/>
  <c r="AO161" i="1"/>
  <c r="P144" i="1"/>
  <c r="Y144" i="1" s="1"/>
  <c r="X144" i="1"/>
  <c r="P99" i="1"/>
  <c r="Y99" i="1" s="1"/>
  <c r="X99" i="1"/>
  <c r="X70" i="1"/>
  <c r="P70" i="1"/>
  <c r="Y70" i="1" s="1"/>
  <c r="AA31" i="1"/>
  <c r="AO31" i="1"/>
  <c r="P115" i="1"/>
  <c r="Y115" i="1" s="1"/>
  <c r="X115" i="1"/>
  <c r="X136" i="1"/>
  <c r="P136" i="1"/>
  <c r="Y136" i="1" s="1"/>
  <c r="P61" i="1"/>
  <c r="Y61" i="1" s="1"/>
  <c r="X61" i="1"/>
  <c r="AO24" i="1"/>
  <c r="AA24" i="1"/>
  <c r="AO27" i="1"/>
  <c r="AA27" i="1"/>
  <c r="AA45" i="1"/>
  <c r="AO45" i="1"/>
  <c r="X138" i="1"/>
  <c r="P138" i="1"/>
  <c r="Y138" i="1" s="1"/>
  <c r="AO130" i="1"/>
  <c r="AA130" i="1"/>
  <c r="X78" i="1"/>
  <c r="P78" i="1"/>
  <c r="Y78" i="1" s="1"/>
  <c r="AA29" i="1"/>
  <c r="AO29" i="1"/>
  <c r="P104" i="1"/>
  <c r="Y104" i="1" s="1"/>
  <c r="X104" i="1"/>
  <c r="AA152" i="1"/>
  <c r="P133" i="1"/>
  <c r="Y133" i="1" s="1"/>
  <c r="X133" i="1"/>
  <c r="P46" i="1"/>
  <c r="Y46" i="1" s="1"/>
  <c r="X46" i="1"/>
  <c r="X153" i="1"/>
  <c r="P153" i="1"/>
  <c r="Y153" i="1" s="1"/>
  <c r="AO32" i="1"/>
  <c r="AA32" i="1"/>
  <c r="X59" i="1"/>
  <c r="P59" i="1"/>
  <c r="Y59" i="1" s="1"/>
  <c r="X53" i="1"/>
  <c r="P53" i="1"/>
  <c r="Y53" i="1" s="1"/>
  <c r="X150" i="1"/>
  <c r="P150" i="1"/>
  <c r="Y150" i="1" s="1"/>
  <c r="P76" i="1"/>
  <c r="Y76" i="1" s="1"/>
  <c r="X76" i="1"/>
  <c r="AO147" i="1"/>
  <c r="AA147" i="1"/>
  <c r="AO75" i="1"/>
  <c r="AA75" i="1"/>
  <c r="P65" i="1"/>
  <c r="Y65" i="1" s="1"/>
  <c r="X65" i="1"/>
  <c r="AO66" i="1"/>
  <c r="AA66" i="1"/>
  <c r="AA71" i="1"/>
  <c r="AO71" i="1"/>
  <c r="AA175" i="1"/>
  <c r="AO175" i="1"/>
  <c r="AC175" i="1" s="1"/>
  <c r="X62" i="1"/>
  <c r="P62" i="1"/>
  <c r="Y62" i="1" s="1"/>
  <c r="P177" i="1"/>
  <c r="Y177" i="1" s="1"/>
  <c r="X177" i="1"/>
  <c r="P130" i="1"/>
  <c r="Y130" i="1" s="1"/>
  <c r="X130" i="1"/>
  <c r="P95" i="1"/>
  <c r="Y95" i="1" s="1"/>
  <c r="X95" i="1"/>
  <c r="AO111" i="1"/>
  <c r="AA111" i="1"/>
  <c r="AA186" i="1"/>
  <c r="AO186" i="1"/>
  <c r="X175" i="1"/>
  <c r="P175" i="1"/>
  <c r="Y175" i="1" s="1"/>
  <c r="AO82" i="1"/>
  <c r="AA82" i="1"/>
  <c r="P34" i="1"/>
  <c r="Y34" i="1" s="1"/>
  <c r="X34" i="1"/>
  <c r="X121" i="1"/>
  <c r="P121" i="1"/>
  <c r="Y121" i="1" s="1"/>
  <c r="P178" i="1"/>
  <c r="Y178" i="1" s="1"/>
  <c r="X178" i="1"/>
  <c r="X165" i="1"/>
  <c r="P165" i="1"/>
  <c r="Y165" i="1" s="1"/>
  <c r="AA63" i="1"/>
  <c r="AO63" i="1"/>
  <c r="AA158" i="1" l="1"/>
  <c r="AA176" i="1"/>
  <c r="AA169" i="1"/>
  <c r="AO151" i="1"/>
  <c r="AO158" i="1"/>
  <c r="AC158" i="1" s="1"/>
  <c r="AO171" i="1"/>
  <c r="AC171" i="1" s="1"/>
  <c r="AO152" i="1"/>
  <c r="AO169" i="1"/>
  <c r="AC169" i="1" s="1"/>
  <c r="AO176" i="1"/>
  <c r="AC176" i="1" s="1"/>
  <c r="AA171" i="1"/>
  <c r="AA151" i="1"/>
  <c r="AA164" i="1"/>
  <c r="AO164" i="1"/>
  <c r="AC164" i="1" s="1"/>
  <c r="AA157" i="1"/>
  <c r="AC157" i="1"/>
</calcChain>
</file>

<file path=xl/sharedStrings.xml><?xml version="1.0" encoding="utf-8"?>
<sst xmlns="http://schemas.openxmlformats.org/spreadsheetml/2006/main" count="8531" uniqueCount="2060">
  <si>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</si>
  <si>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</si>
  <si>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</si>
  <si>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</si>
  <si>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</si>
  <si>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</si>
  <si>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</si>
  <si>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</si>
  <si>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</si>
  <si>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</si>
  <si>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</si>
  <si>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</si>
  <si>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</si>
  <si>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</si>
  <si>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</si>
  <si>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</si>
  <si>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</si>
  <si>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</si>
  <si>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</si>
  <si>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</si>
  <si>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</si>
  <si>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</si>
  <si>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</si>
  <si>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</si>
  <si>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</si>
  <si>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</si>
  <si>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</si>
  <si>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</si>
  <si>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</si>
  <si>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</si>
  <si>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</si>
  <si>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</si>
  <si>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</si>
  <si>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</si>
  <si>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</si>
  <si>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</si>
  <si>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</si>
  <si>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</si>
  <si>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</si>
  <si>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</si>
  <si>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</si>
  <si>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</si>
  <si>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</si>
  <si>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</si>
  <si>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</si>
  <si>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</si>
  <si>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</si>
  <si>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</si>
  <si>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</si>
  <si>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</si>
  <si>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</si>
  <si>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</si>
  <si>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</si>
  <si>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</si>
  <si>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</si>
  <si>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</si>
  <si>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</si>
  <si>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</si>
  <si>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</si>
  <si>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</si>
  <si>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</si>
  <si>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</si>
  <si>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</si>
  <si>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</si>
  <si>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</si>
  <si>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</si>
  <si>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</si>
  <si>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</si>
  <si>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</si>
  <si>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вед.</t>
  </si>
  <si>
    <t>ДА***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</si>
  <si>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</si>
  <si>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</si>
  <si>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</si>
  <si>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</si>
  <si>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</si>
  <si>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</si>
  <si>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</si>
  <si>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</si>
  <si>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</si>
  <si>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</si>
  <si>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</si>
  <si>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</si>
  <si>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</si>
  <si>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</si>
  <si>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</si>
  <si>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</si>
  <si>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</si>
  <si>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</si>
  <si>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</si>
  <si>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</si>
  <si>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</si>
  <si>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</si>
  <si>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</si>
  <si>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</si>
  <si>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</si>
  <si>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</si>
  <si>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</si>
  <si>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</si>
  <si>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</si>
  <si>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</si>
  <si>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</si>
  <si>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</si>
  <si>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</si>
  <si>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</si>
  <si>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</si>
  <si>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</si>
  <si>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</si>
  <si>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</si>
  <si>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</si>
  <si>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</si>
  <si>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</si>
  <si>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</si>
  <si>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</si>
  <si>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</si>
  <si>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</si>
  <si>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</si>
  <si>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</si>
  <si>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</si>
  <si>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</si>
  <si>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</si>
  <si>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</si>
  <si>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</si>
  <si>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</si>
  <si>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</si>
  <si>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</si>
  <si>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</si>
  <si>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</si>
  <si>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</si>
  <si>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</si>
  <si>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</si>
  <si>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</si>
  <si>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</si>
  <si>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</si>
  <si>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</si>
  <si>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</si>
  <si>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</si>
  <si>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</si>
  <si>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</si>
  <si>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</si>
  <si>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</si>
  <si>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</si>
  <si>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</si>
  <si>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</si>
  <si>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</si>
  <si>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</si>
  <si>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</si>
  <si>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</si>
  <si>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</si>
  <si>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</si>
  <si>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</si>
  <si>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</si>
  <si>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</si>
  <si>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</si>
  <si>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</si>
  <si>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</si>
  <si>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</si>
  <si>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</si>
  <si>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</si>
  <si>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</si>
  <si>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</si>
  <si>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</si>
  <si>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</si>
  <si>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</si>
  <si>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</si>
  <si>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</si>
  <si>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</si>
  <si>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</si>
  <si>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</si>
  <si>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</si>
  <si>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</si>
  <si>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</si>
  <si>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</si>
  <si>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</si>
  <si>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</si>
  <si>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</si>
  <si>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</si>
  <si>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</si>
  <si>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</si>
  <si>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</si>
  <si>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</si>
  <si>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</si>
  <si>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</si>
  <si>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</si>
  <si>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</si>
  <si>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</si>
  <si>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</si>
  <si>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</si>
  <si>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</si>
  <si>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</si>
  <si>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</si>
  <si>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</si>
  <si>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</si>
  <si>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</si>
  <si>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</si>
  <si>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</si>
  <si>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</si>
  <si>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</si>
  <si>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</si>
  <si>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</si>
  <si>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</si>
  <si>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</si>
  <si>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</si>
  <si>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</si>
  <si>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</si>
  <si>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</si>
  <si>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</si>
  <si>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</si>
  <si>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</si>
  <si>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</si>
  <si>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</si>
  <si>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</si>
  <si>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</si>
  <si>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</si>
  <si>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</si>
  <si>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</si>
  <si>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</si>
  <si>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</si>
  <si>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</si>
  <si>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</si>
  <si>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</si>
  <si>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</si>
  <si>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</si>
  <si>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</si>
  <si>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</si>
  <si>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</si>
  <si>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</si>
  <si>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</si>
  <si>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</si>
  <si>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</si>
  <si>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</si>
  <si>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</si>
  <si>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</si>
  <si>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</si>
  <si>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</si>
  <si>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</si>
  <si>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</si>
  <si>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</si>
  <si>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</si>
  <si>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</si>
  <si>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</si>
  <si>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</si>
  <si>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</si>
  <si>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</si>
  <si>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</si>
  <si>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</si>
  <si>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</si>
  <si>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</si>
  <si>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</si>
  <si>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</si>
  <si>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</si>
  <si>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</si>
  <si>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</si>
  <si>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</si>
  <si>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</si>
  <si>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</si>
  <si>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</si>
  <si>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</si>
  <si>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</si>
  <si>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</si>
  <si>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</si>
  <si>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</si>
  <si>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</si>
  <si>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</si>
  <si>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</si>
  <si>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</si>
  <si>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</si>
  <si>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</si>
  <si>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</si>
  <si>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</si>
  <si>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</si>
  <si>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</si>
  <si>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</si>
  <si>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</si>
  <si>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</si>
  <si>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</si>
  <si>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</si>
  <si>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</si>
  <si>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</si>
  <si>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</si>
  <si>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</si>
  <si>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</si>
  <si>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</si>
  <si>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</si>
  <si>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</si>
  <si>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</si>
  <si>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</si>
  <si>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</si>
  <si>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</si>
  <si>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</si>
  <si>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</si>
  <si>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</si>
  <si>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</si>
  <si>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</si>
  <si>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</si>
  <si>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</si>
  <si>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</si>
  <si>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</si>
  <si>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</si>
  <si>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</si>
  <si>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</si>
  <si>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</si>
  <si>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</si>
  <si>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</si>
  <si>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</si>
  <si>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</si>
  <si>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</si>
  <si>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</si>
  <si>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</si>
  <si>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</si>
  <si>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</si>
  <si>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</si>
  <si>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</si>
  <si>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</si>
  <si>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</si>
  <si>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</si>
  <si>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</si>
  <si>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</si>
  <si>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</si>
  <si>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</si>
  <si>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</si>
  <si>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упак.</t>
  </si>
  <si>
    <t>FIRE BATTS</t>
  </si>
  <si>
    <t>ALU FIRE BATTS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</si>
  <si>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</si>
  <si>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</si>
  <si>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</si>
  <si>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</si>
  <si>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</si>
  <si>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</si>
  <si>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</si>
  <si>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</si>
  <si>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</si>
  <si>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</si>
  <si>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</si>
  <si>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</si>
  <si>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</si>
  <si>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</si>
  <si>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</si>
  <si>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</si>
  <si>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</si>
  <si>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</si>
  <si>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</si>
  <si>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</si>
  <si>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</si>
  <si>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</si>
  <si>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</si>
  <si>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</si>
  <si>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</si>
  <si>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</si>
  <si>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</si>
  <si>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</si>
  <si>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</si>
  <si>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</si>
  <si>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</si>
  <si>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</si>
  <si>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</si>
  <si>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</si>
  <si>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</si>
  <si>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</si>
  <si>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</si>
  <si>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</si>
  <si>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</si>
  <si>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</si>
  <si>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</si>
  <si>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</si>
  <si>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</si>
  <si>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</si>
  <si>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</si>
  <si>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</si>
  <si>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</si>
  <si>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</si>
  <si>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</si>
  <si>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</si>
  <si>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</si>
  <si>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</si>
  <si>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</si>
  <si>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</si>
  <si>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</si>
  <si>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</si>
  <si>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</si>
  <si>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</si>
  <si>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</si>
  <si>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</si>
  <si>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</si>
  <si>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</si>
  <si>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</si>
  <si>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</si>
  <si>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</si>
  <si>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</si>
  <si>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</si>
  <si>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</si>
  <si>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</si>
  <si>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</si>
  <si>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</si>
  <si>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</si>
  <si>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</si>
  <si>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</si>
  <si>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</si>
  <si>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</si>
  <si>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</si>
  <si>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</si>
  <si>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</si>
  <si>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</si>
  <si>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</si>
  <si>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</si>
  <si>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</si>
  <si>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</si>
  <si>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</si>
  <si>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</si>
  <si>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</si>
  <si>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</si>
  <si>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</si>
  <si>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</si>
  <si>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</si>
  <si>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</si>
  <si>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</si>
  <si>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</si>
  <si>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</si>
  <si>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</si>
  <si>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</si>
  <si>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</si>
  <si>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</si>
  <si>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</si>
  <si>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</si>
  <si>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</si>
  <si>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</si>
  <si>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</si>
  <si>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</si>
  <si>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</si>
  <si>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</si>
  <si>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</si>
  <si>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</si>
  <si>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</si>
  <si>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</si>
  <si>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</si>
  <si>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</si>
  <si>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</si>
  <si>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</si>
  <si>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</si>
  <si>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</si>
  <si>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</si>
  <si>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</si>
  <si>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</si>
  <si>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</si>
  <si>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</si>
  <si>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</si>
  <si>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</si>
  <si>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</si>
  <si>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</si>
  <si>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</si>
  <si>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</si>
  <si>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</si>
  <si>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</si>
  <si>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</si>
  <si>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</si>
  <si>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</si>
  <si>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</si>
  <si>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</si>
  <si>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</si>
  <si>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</si>
  <si>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</si>
  <si>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</si>
  <si>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</si>
  <si>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</si>
  <si>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</si>
  <si>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</si>
  <si>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</si>
  <si>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</si>
  <si>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</si>
  <si>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</si>
  <si>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</si>
  <si>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</si>
  <si>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</si>
  <si>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</si>
  <si>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</si>
  <si>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</si>
  <si>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</si>
  <si>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</si>
  <si>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</si>
  <si>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</si>
  <si>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</si>
  <si>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</si>
  <si>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</si>
  <si>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</si>
  <si>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</si>
  <si>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</si>
  <si>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</si>
  <si>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</si>
  <si>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</si>
  <si>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</si>
  <si>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</si>
  <si>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</si>
  <si>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</si>
  <si>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</si>
  <si>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</si>
  <si>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</si>
  <si>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</si>
  <si>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</si>
  <si>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</si>
  <si>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</si>
  <si>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</si>
  <si>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</si>
  <si>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</si>
  <si>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</si>
  <si>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</si>
  <si>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</si>
  <si>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</si>
  <si>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</si>
  <si>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</si>
  <si>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</si>
  <si>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</si>
  <si>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</si>
  <si>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</si>
  <si>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</si>
  <si>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</si>
  <si>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</si>
  <si>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</si>
  <si>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</si>
  <si>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</si>
  <si>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</si>
  <si>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</si>
  <si>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</si>
  <si>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</si>
  <si>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</si>
  <si>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</si>
  <si>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</si>
  <si>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</si>
  <si>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</si>
  <si>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</si>
  <si>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</si>
  <si>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</si>
  <si>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</si>
  <si>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</si>
  <si>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</si>
  <si>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</si>
  <si>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</si>
  <si>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</si>
  <si>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</si>
  <si>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</si>
  <si>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</si>
  <si>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</si>
  <si>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</si>
  <si>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</si>
  <si>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</si>
  <si>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</si>
  <si>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</si>
  <si>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</si>
  <si>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</si>
  <si>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</si>
  <si>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</si>
  <si>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</si>
  <si>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</si>
  <si>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</si>
  <si>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</si>
  <si>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</si>
  <si>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</si>
  <si>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</si>
  <si>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</si>
  <si>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</si>
  <si>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</si>
  <si>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</si>
  <si>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</si>
  <si>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</si>
  <si>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</si>
  <si>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</si>
  <si>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</si>
  <si>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</si>
  <si>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</si>
  <si>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</si>
  <si>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</si>
  <si>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</si>
  <si>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</si>
  <si>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</si>
  <si>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</si>
  <si>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</si>
  <si>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</si>
  <si>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</si>
  <si>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</si>
  <si>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</si>
  <si>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</si>
  <si>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</si>
  <si>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</si>
  <si>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</si>
  <si>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</si>
  <si>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</si>
  <si>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</si>
  <si>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</si>
  <si>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</si>
  <si>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</si>
  <si>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</si>
  <si>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</si>
  <si>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</si>
  <si>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</si>
  <si>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</si>
  <si>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</si>
  <si>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</si>
  <si>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</si>
  <si>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</si>
  <si>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</si>
  <si>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</si>
  <si>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</si>
  <si>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</si>
  <si>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</si>
  <si>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</si>
  <si>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</si>
  <si>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</si>
  <si>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</si>
  <si>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</si>
  <si>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</si>
  <si>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</si>
  <si>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</si>
  <si>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</si>
  <si>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</si>
  <si>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</si>
  <si>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</si>
  <si>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</si>
  <si>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</si>
  <si>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</si>
  <si>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</si>
  <si>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</si>
  <si>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</si>
  <si>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</si>
  <si>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</si>
  <si>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</si>
  <si>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</si>
  <si>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</si>
  <si>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</si>
  <si>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</si>
  <si>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</si>
  <si>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</si>
  <si>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</si>
  <si>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</si>
  <si>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</si>
  <si>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</si>
  <si>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</si>
  <si>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</si>
  <si>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</si>
  <si>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</si>
  <si>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</si>
  <si>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</si>
  <si>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</si>
  <si>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</si>
  <si>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</si>
  <si>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</si>
  <si>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</si>
  <si>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</si>
  <si>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</si>
  <si>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</si>
  <si>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</si>
  <si>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</si>
  <si>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</si>
  <si>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</si>
  <si>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</si>
  <si>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</si>
  <si>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</si>
  <si>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</si>
  <si>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</si>
  <si>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</si>
  <si>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</si>
  <si>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</si>
  <si>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</si>
  <si>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</si>
  <si>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</si>
  <si>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</si>
  <si>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</si>
  <si>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</si>
  <si>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</si>
  <si>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</si>
  <si>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</si>
  <si>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</si>
  <si>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</si>
  <si>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</si>
  <si>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</si>
  <si>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</si>
  <si>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</si>
  <si>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</si>
  <si>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</si>
  <si>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</si>
  <si>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</si>
  <si>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</si>
  <si>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</si>
  <si>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</si>
  <si>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</si>
  <si>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</si>
  <si>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</si>
  <si>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</si>
  <si>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</si>
  <si>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</si>
  <si>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</si>
  <si>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</si>
  <si>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</si>
  <si>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</si>
  <si>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</si>
  <si>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</si>
  <si>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</si>
  <si>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</si>
  <si>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</si>
  <si>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</si>
  <si>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</si>
  <si>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</si>
  <si>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</si>
  <si>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</si>
  <si>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</si>
  <si>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</si>
  <si>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</si>
  <si>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</si>
  <si>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</si>
  <si>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</si>
  <si>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</si>
  <si>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</si>
  <si>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</si>
  <si>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</si>
  <si>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</si>
  <si>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</si>
  <si>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</si>
  <si>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</si>
  <si>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</si>
  <si>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</si>
  <si>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</si>
  <si>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</si>
  <si>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</si>
  <si>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</si>
  <si>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</si>
  <si>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</si>
  <si>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</si>
  <si>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</si>
  <si>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</si>
  <si>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</si>
  <si>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</si>
  <si>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</si>
  <si>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</si>
  <si>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</si>
  <si>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</si>
  <si>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</si>
  <si>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</si>
  <si>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</si>
  <si>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</si>
  <si>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</si>
  <si>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</si>
  <si>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</si>
  <si>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</si>
  <si>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</si>
  <si>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</si>
  <si>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</si>
  <si>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</si>
  <si>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</si>
  <si>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</si>
  <si>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</si>
  <si>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</si>
  <si>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</si>
  <si>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</si>
  <si>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</si>
  <si>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</si>
  <si>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</si>
  <si>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</si>
  <si>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</si>
  <si>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</si>
  <si>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</si>
  <si>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</si>
  <si>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</si>
  <si>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</si>
  <si>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</si>
  <si>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</si>
  <si>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</si>
  <si>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</si>
  <si>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</si>
  <si>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</si>
  <si>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</si>
  <si>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</si>
  <si>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</si>
  <si>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</si>
  <si>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</si>
  <si>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</si>
  <si>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</si>
  <si>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</si>
  <si>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</si>
  <si>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</si>
  <si>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</si>
  <si>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</si>
  <si>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</si>
  <si>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</si>
  <si>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</si>
  <si>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</si>
  <si>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</si>
  <si>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</si>
  <si>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</si>
  <si>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</si>
  <si>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</si>
  <si>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</si>
  <si>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</si>
  <si>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</si>
  <si>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</si>
  <si>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</si>
  <si>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</si>
  <si>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</si>
  <si>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</si>
  <si>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</si>
  <si>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</si>
  <si>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</si>
  <si>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</si>
  <si>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</si>
  <si>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</si>
  <si>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</si>
  <si>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</si>
  <si>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</si>
  <si>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</si>
  <si>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</si>
  <si>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</si>
  <si>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</si>
  <si>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</si>
  <si>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</si>
  <si>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</si>
  <si>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</si>
  <si>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</si>
  <si>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</si>
  <si>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</si>
  <si>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</si>
  <si>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</si>
  <si>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</si>
  <si>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</si>
  <si>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</si>
  <si>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</si>
  <si>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</si>
  <si>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</si>
  <si>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</si>
  <si>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</si>
  <si>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</si>
  <si>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</si>
  <si>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</si>
  <si>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</si>
  <si>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</si>
  <si>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</si>
  <si>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</si>
  <si>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</si>
  <si>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</si>
  <si>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</si>
  <si>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</si>
  <si>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</si>
  <si>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</si>
  <si>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</si>
  <si>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</si>
  <si>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</si>
  <si>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</si>
  <si>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</si>
  <si>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</si>
  <si>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</si>
  <si>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</si>
  <si>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</si>
  <si>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</si>
  <si>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</si>
  <si>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</si>
  <si>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</si>
  <si>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</si>
  <si>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</si>
  <si>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</si>
  <si>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</si>
  <si>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</si>
  <si>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</si>
  <si>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</si>
  <si>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</si>
  <si>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</si>
  <si>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</si>
  <si>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</si>
  <si>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</si>
  <si>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</si>
  <si>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</si>
  <si>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</si>
  <si>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</si>
  <si>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</si>
  <si>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</si>
  <si>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</si>
  <si>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</si>
  <si>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</si>
  <si>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</si>
  <si>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</si>
  <si>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</si>
  <si>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</si>
  <si>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</si>
  <si>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</si>
  <si>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</si>
  <si>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</si>
  <si>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</si>
  <si>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</si>
  <si>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</si>
  <si>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</si>
  <si>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</si>
  <si>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</si>
  <si>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</si>
  <si>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</si>
  <si>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</si>
  <si>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</si>
  <si>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</si>
  <si>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</si>
  <si>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</si>
  <si>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</si>
  <si>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</si>
  <si>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</si>
  <si>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</si>
  <si>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</si>
  <si>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</si>
  <si>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</si>
  <si>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</si>
  <si>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</si>
  <si>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</si>
  <si>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</si>
  <si>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</si>
  <si>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</si>
  <si>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</si>
  <si>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</si>
  <si>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</si>
  <si>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</si>
  <si>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</si>
  <si>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</si>
  <si>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</si>
  <si>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</si>
  <si>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</si>
  <si>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</si>
  <si>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</si>
  <si>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</si>
  <si>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</si>
  <si>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</si>
  <si>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</si>
  <si>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</si>
  <si>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</si>
  <si>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</si>
  <si>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</si>
  <si>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</si>
  <si>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</si>
  <si>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</si>
  <si>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</si>
  <si>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</si>
  <si>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</si>
  <si>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</si>
  <si>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</si>
  <si>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</si>
  <si>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</si>
  <si>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</si>
  <si>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</si>
  <si>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</si>
  <si>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</si>
  <si>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</si>
  <si>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</si>
  <si>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</si>
  <si>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</si>
  <si>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</si>
  <si>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</si>
  <si>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</si>
  <si>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</si>
  <si>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</si>
  <si>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</si>
  <si>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</si>
  <si>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</si>
  <si>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</si>
  <si>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</si>
  <si>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</si>
  <si>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</si>
  <si>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</si>
  <si>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</si>
  <si>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</si>
  <si>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</si>
  <si>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</si>
  <si>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</si>
  <si>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</si>
  <si>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</si>
  <si>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</si>
  <si>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</si>
  <si>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</si>
  <si>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</si>
  <si>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</si>
  <si>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</si>
  <si>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</si>
  <si>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</si>
  <si>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</si>
  <si>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</si>
  <si>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</si>
  <si>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</si>
  <si>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</si>
  <si>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</si>
  <si>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</si>
  <si>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</si>
  <si>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</si>
  <si>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</si>
  <si>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</si>
  <si>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</si>
  <si>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</si>
  <si>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</si>
  <si>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</si>
  <si>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</si>
  <si>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</si>
  <si>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</si>
  <si>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</si>
  <si>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</si>
  <si>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</si>
  <si>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</si>
  <si>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</si>
  <si>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</si>
  <si>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</si>
  <si>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</si>
  <si>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</si>
  <si>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</si>
  <si>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</si>
  <si>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</si>
  <si>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</si>
  <si>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</si>
  <si>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</si>
  <si>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</si>
  <si>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</si>
  <si>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</si>
  <si>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</si>
  <si>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</si>
  <si>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</si>
  <si>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</si>
  <si>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</si>
  <si>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</si>
  <si>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</si>
  <si>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</si>
  <si>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</si>
  <si>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</si>
  <si>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</si>
  <si>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</si>
  <si>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</si>
  <si>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</si>
  <si>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</si>
  <si>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</si>
  <si>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</si>
  <si>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</si>
  <si>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</si>
  <si>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</si>
  <si>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</si>
  <si>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</si>
  <si>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</si>
  <si>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</si>
  <si>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</si>
  <si>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</si>
  <si>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</si>
  <si>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</si>
  <si>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</si>
  <si>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</si>
  <si>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</si>
  <si>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</si>
  <si>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</si>
  <si>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</si>
  <si>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</si>
  <si>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</si>
  <si>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</si>
  <si>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</si>
  <si>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</si>
  <si>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</si>
  <si>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</si>
  <si>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</si>
  <si>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</si>
  <si>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</si>
  <si>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</si>
  <si>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</si>
  <si>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</si>
  <si>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</si>
  <si>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</si>
  <si>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</si>
  <si>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</si>
  <si>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</si>
  <si>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</si>
  <si>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</si>
  <si>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</si>
  <si>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</si>
  <si>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</si>
  <si>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</si>
  <si>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</si>
  <si>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</si>
  <si>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</si>
  <si>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</si>
  <si>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</si>
  <si>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</si>
  <si>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</si>
  <si>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</si>
  <si>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</si>
  <si>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</si>
  <si>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</si>
  <si>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</si>
  <si>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</si>
  <si>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</si>
  <si>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</si>
  <si>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</si>
  <si>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</si>
  <si>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</si>
  <si>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</si>
  <si>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</si>
  <si>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</si>
  <si>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</si>
  <si>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</si>
  <si>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</si>
  <si>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</si>
  <si>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</si>
  <si>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</si>
  <si>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</si>
  <si>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</si>
  <si>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</si>
  <si>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</si>
  <si>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</si>
  <si>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</si>
  <si>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</si>
  <si>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</si>
  <si>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</si>
  <si>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</si>
  <si>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</si>
  <si>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</si>
  <si>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</si>
  <si>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</si>
  <si>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</si>
  <si>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</si>
  <si>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</si>
  <si>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</si>
  <si>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</si>
  <si>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</si>
  <si>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</si>
  <si>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</si>
  <si>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</si>
  <si>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</si>
  <si>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</si>
  <si>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</si>
  <si>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</si>
  <si>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</si>
  <si>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</si>
  <si>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</si>
  <si>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</si>
  <si>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</si>
  <si>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</si>
  <si>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</si>
  <si>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</si>
  <si>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</si>
  <si>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</si>
  <si>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</si>
  <si>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</si>
  <si>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</si>
  <si>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</si>
  <si>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</si>
  <si>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</si>
  <si>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</si>
  <si>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</si>
  <si>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</si>
  <si>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</si>
  <si>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</si>
  <si>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</si>
  <si>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</si>
  <si>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</si>
  <si>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</si>
  <si>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</si>
  <si>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</si>
  <si>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</si>
  <si>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</si>
  <si>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</si>
  <si>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</si>
  <si>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</si>
  <si>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</si>
  <si>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</si>
  <si>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</si>
  <si>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</si>
  <si>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</si>
  <si>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</si>
  <si>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</si>
  <si>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</si>
  <si>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</si>
  <si>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</si>
  <si>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</si>
  <si>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</si>
  <si>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</si>
  <si>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</si>
  <si>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</si>
  <si>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</si>
  <si>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</si>
  <si>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</si>
  <si>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</si>
  <si>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</si>
  <si>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</si>
  <si>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</si>
  <si>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</si>
  <si>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</si>
  <si>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</si>
  <si>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</si>
  <si>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</si>
  <si>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</si>
  <si>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</si>
  <si>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</si>
  <si>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</si>
  <si>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</si>
  <si>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</si>
  <si>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</si>
  <si>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</si>
  <si>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</si>
  <si>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</si>
  <si>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</si>
  <si>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</si>
  <si>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</si>
  <si>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</si>
  <si>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</si>
  <si>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</si>
  <si>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</si>
  <si>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</si>
  <si>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</si>
  <si>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</si>
  <si>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</si>
  <si>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</si>
  <si>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</si>
  <si>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</si>
  <si>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</si>
  <si>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</si>
  <si>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</si>
  <si>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</si>
  <si>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</si>
  <si>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</si>
  <si>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</si>
  <si>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</si>
  <si>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</si>
  <si>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</si>
  <si>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</si>
  <si>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</si>
  <si>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</si>
  <si>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</si>
  <si>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</si>
  <si>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</si>
  <si>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</si>
  <si>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</si>
  <si>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</si>
  <si>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</si>
  <si>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</si>
  <si>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</si>
  <si>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</si>
  <si>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</si>
  <si>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</si>
  <si>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</si>
  <si>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</si>
  <si>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</si>
  <si>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</si>
  <si>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</si>
  <si>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</si>
  <si>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</si>
  <si>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</si>
  <si>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</si>
  <si>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</si>
  <si>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</si>
  <si>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</si>
  <si>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</si>
  <si>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</si>
  <si>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</si>
  <si>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</si>
  <si>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</si>
  <si>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</si>
  <si>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</si>
  <si>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</si>
  <si>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</si>
  <si>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</si>
  <si>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</si>
  <si>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</si>
  <si>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</si>
  <si>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</si>
  <si>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</si>
  <si>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</si>
  <si>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</si>
  <si>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</si>
  <si>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</si>
  <si>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</si>
  <si>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</si>
  <si>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</si>
  <si>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</si>
  <si>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</si>
  <si>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</si>
  <si>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</si>
  <si>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</si>
  <si>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</si>
  <si>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</si>
  <si>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</si>
  <si>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</si>
  <si>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</si>
  <si>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</si>
  <si>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</si>
  <si>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</si>
  <si>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</si>
  <si>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</si>
  <si>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</si>
  <si>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</si>
  <si>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</si>
  <si>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</si>
  <si>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</si>
  <si>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</si>
  <si>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</si>
  <si>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</si>
  <si>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</si>
  <si>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</si>
  <si>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</si>
  <si>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</si>
  <si>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</si>
  <si>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</si>
  <si>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</si>
  <si>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</si>
  <si>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</si>
  <si>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</si>
  <si>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</si>
  <si>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</si>
  <si>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</si>
  <si>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</si>
  <si>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</si>
  <si>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</si>
  <si>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</si>
  <si>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</si>
  <si>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</si>
  <si>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</si>
  <si>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</si>
  <si>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</si>
  <si>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</si>
  <si>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</si>
  <si>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</si>
  <si>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</si>
  <si>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</si>
  <si>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</si>
  <si>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</si>
  <si>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</si>
  <si>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</si>
  <si>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</si>
  <si>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</si>
  <si>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</si>
  <si>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</si>
  <si>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</si>
  <si>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</si>
  <si>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</si>
  <si>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</si>
  <si>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</si>
  <si>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</si>
  <si>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</si>
  <si>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</si>
  <si>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</si>
  <si>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</si>
  <si>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</si>
  <si>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</si>
  <si>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</si>
  <si>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</si>
  <si>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</si>
  <si>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</si>
  <si>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</si>
  <si>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</si>
  <si>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</si>
  <si>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</si>
  <si>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</si>
  <si>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</si>
  <si>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</si>
  <si>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</si>
  <si>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</si>
  <si>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</si>
  <si>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</si>
  <si>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</si>
  <si>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</si>
  <si>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</si>
  <si>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</si>
  <si>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</si>
  <si>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</si>
  <si>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</si>
  <si>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</si>
  <si>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</si>
  <si>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</si>
  <si>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</si>
  <si>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</si>
  <si>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</si>
  <si>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</si>
  <si>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</si>
  <si>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</si>
  <si>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</si>
  <si>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</si>
  <si>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</si>
  <si>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</si>
  <si>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</si>
  <si>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</si>
  <si>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</si>
  <si>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</si>
  <si>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</si>
  <si>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</si>
  <si>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</si>
  <si>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</si>
  <si>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</si>
  <si>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</si>
  <si>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</si>
  <si>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</si>
  <si>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</si>
  <si>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</si>
  <si>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</si>
  <si>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</si>
  <si>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</si>
  <si>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</si>
  <si>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</si>
  <si>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</si>
  <si>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</si>
  <si>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</si>
  <si>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</si>
  <si>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</si>
  <si>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</si>
  <si>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</si>
  <si>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</si>
  <si>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</si>
  <si>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</si>
  <si>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</si>
  <si>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</si>
  <si>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</si>
  <si>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</si>
  <si>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</si>
  <si>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</si>
  <si>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</si>
  <si>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</si>
  <si>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</si>
  <si>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</si>
  <si>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</si>
  <si>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</si>
  <si>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</si>
  <si>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</si>
  <si>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</si>
  <si>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</si>
  <si>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</si>
  <si>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</si>
  <si>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</si>
  <si>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</si>
  <si>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</si>
  <si>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</si>
  <si>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</si>
  <si>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</si>
  <si>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</si>
  <si>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</si>
  <si>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</si>
  <si>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</si>
  <si>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</si>
  <si>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</si>
  <si>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</si>
  <si>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</si>
  <si>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</si>
  <si>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</si>
  <si>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</si>
  <si>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</si>
  <si>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</si>
  <si>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</si>
  <si>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</si>
  <si>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</si>
  <si>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</si>
  <si>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</si>
  <si>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</si>
  <si>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</si>
  <si>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</si>
  <si>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</si>
  <si>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</si>
  <si>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</si>
  <si>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</si>
  <si>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</si>
  <si>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</si>
  <si>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</si>
  <si>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</si>
  <si>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</si>
  <si>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</si>
  <si>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</si>
  <si>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</si>
  <si>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</si>
  <si>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</si>
  <si>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</si>
  <si>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</si>
  <si>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</si>
  <si>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</si>
  <si>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</si>
  <si>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</si>
  <si>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</si>
  <si>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</si>
  <si>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</si>
  <si>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</si>
  <si>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</si>
  <si>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</si>
  <si>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</si>
  <si>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</si>
  <si>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</si>
  <si>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</si>
  <si>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</si>
  <si>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</si>
  <si>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</si>
  <si>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</si>
  <si>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</si>
  <si>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</si>
  <si>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</si>
  <si>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</si>
  <si>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</si>
  <si>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</si>
  <si>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</si>
  <si>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</si>
  <si>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</si>
  <si>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</si>
  <si>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</si>
  <si>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</si>
  <si>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</si>
  <si>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</si>
  <si>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</si>
  <si>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</si>
  <si>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</si>
  <si>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</si>
  <si>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</si>
  <si>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</si>
  <si>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</si>
  <si>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</si>
  <si>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</si>
  <si>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</si>
  <si>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</si>
  <si>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</si>
  <si>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</si>
  <si>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</si>
  <si>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</si>
  <si>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</si>
  <si>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</si>
  <si>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</si>
  <si>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</si>
  <si>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</si>
  <si>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</si>
  <si>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</si>
  <si>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</si>
  <si>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</si>
  <si>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</si>
  <si>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</si>
  <si>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</si>
  <si>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</si>
  <si>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</si>
  <si>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</si>
  <si>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</si>
  <si>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</si>
  <si>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</si>
  <si>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</si>
  <si>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134943</t>
  </si>
  <si>
    <t>Цилиндр навивной RW100 к/ф D159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</si>
  <si>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</si>
  <si>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</si>
  <si>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</si>
  <si>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</si>
  <si>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</si>
  <si>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</si>
  <si>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</si>
  <si>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</si>
  <si>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</si>
  <si>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</si>
  <si>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</si>
  <si>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</si>
  <si>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</si>
  <si>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</si>
  <si>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</si>
  <si>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</si>
  <si>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</si>
  <si>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</si>
  <si>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</si>
  <si>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</si>
  <si>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</si>
  <si>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</si>
  <si>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</si>
  <si>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</si>
  <si>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</si>
  <si>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</si>
  <si>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</si>
  <si>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</si>
  <si>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</si>
  <si>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</si>
  <si>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</si>
  <si>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</si>
  <si>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</si>
  <si>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</si>
  <si>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</si>
  <si>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</si>
  <si>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</si>
  <si>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</si>
  <si>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</si>
  <si>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</si>
  <si>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</si>
  <si>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</si>
  <si>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</si>
  <si>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</si>
  <si>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</si>
  <si>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</si>
  <si>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</si>
  <si>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</si>
  <si>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</si>
  <si>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</si>
  <si>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</si>
  <si>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</si>
  <si>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</si>
  <si>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</si>
  <si>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</si>
  <si>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</si>
  <si>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</si>
  <si>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</si>
  <si>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</si>
  <si>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</si>
  <si>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</si>
  <si>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</si>
  <si>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</si>
  <si>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</si>
  <si>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</si>
  <si>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</si>
  <si>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</si>
  <si>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</si>
  <si>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</si>
  <si>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</si>
  <si>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</si>
  <si>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</si>
  <si>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</si>
  <si>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</si>
  <si>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</si>
  <si>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</si>
  <si>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</si>
  <si>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</si>
  <si>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</si>
  <si>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</si>
  <si>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</si>
  <si>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</si>
  <si>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</si>
  <si>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</si>
  <si>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</si>
  <si>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</si>
  <si>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</si>
  <si>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</si>
  <si>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</si>
  <si>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</si>
  <si>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</si>
  <si>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</si>
  <si>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</si>
  <si>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</si>
  <si>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</si>
  <si>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</si>
  <si>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</si>
  <si>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</si>
  <si>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</si>
  <si>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</si>
  <si>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</si>
  <si>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</si>
  <si>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</si>
  <si>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</si>
  <si>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</si>
  <si>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</si>
  <si>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</si>
  <si>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</si>
  <si>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</si>
  <si>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</si>
  <si>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</si>
  <si>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</si>
  <si>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</si>
  <si>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</si>
  <si>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</si>
  <si>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</si>
  <si>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</si>
  <si>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</si>
  <si>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</si>
  <si>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</si>
  <si>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</si>
  <si>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</si>
  <si>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</si>
  <si>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</si>
  <si>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</si>
  <si>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</si>
  <si>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</si>
  <si>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</si>
  <si>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</si>
  <si>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</si>
  <si>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</si>
  <si>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</si>
  <si>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</si>
  <si>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</si>
  <si>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</si>
  <si>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</si>
  <si>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</si>
  <si>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</si>
  <si>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</si>
  <si>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</si>
  <si>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</si>
  <si>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135363</t>
  </si>
  <si>
    <t>Цилиндр навивной RW150 D45 T50</t>
  </si>
  <si>
    <t>135367</t>
  </si>
  <si>
    <t>Цилиндр навивной RW150 D48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</si>
  <si>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</si>
  <si>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</si>
  <si>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</si>
  <si>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</si>
  <si>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</si>
  <si>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</si>
  <si>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135397</t>
  </si>
  <si>
    <t>Цилиндр навивной RW150 D76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</si>
  <si>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</si>
  <si>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</si>
  <si>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</si>
  <si>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</si>
  <si>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</si>
  <si>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</si>
  <si>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</si>
  <si>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</si>
  <si>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</si>
  <si>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</si>
  <si>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</si>
  <si>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</si>
  <si>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</si>
  <si>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</si>
  <si>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</si>
  <si>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</si>
  <si>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135446</t>
  </si>
  <si>
    <t>Цилиндр навивной RW150 D219 T50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</si>
  <si>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</si>
  <si>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</si>
  <si>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</si>
  <si>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</si>
  <si>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</si>
  <si>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</si>
  <si>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</si>
  <si>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</si>
  <si>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135376</t>
  </si>
  <si>
    <t>Цилиндр навивной RW150 D57 T60</t>
  </si>
  <si>
    <t>135398</t>
  </si>
  <si>
    <t>Цилиндр навивной RW150 D76 T60</t>
  </si>
  <si>
    <t>135405</t>
  </si>
  <si>
    <t>Цилиндр навивной RW150 D89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</si>
  <si>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</si>
  <si>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</si>
  <si>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</si>
  <si>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</si>
  <si>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</si>
  <si>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</si>
  <si>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</si>
  <si>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</si>
  <si>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</si>
  <si>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</si>
  <si>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135056</t>
  </si>
  <si>
    <t>Цилиндр навивной RW150 D194 T60</t>
  </si>
  <si>
    <t>135447</t>
  </si>
  <si>
    <t>Цилиндр навивной RW150 D219 T60</t>
  </si>
  <si>
    <t>135072</t>
  </si>
  <si>
    <t>Цилиндр навивной RW150 D245 T60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</si>
  <si>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</si>
  <si>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</si>
  <si>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</si>
  <si>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</si>
  <si>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</si>
  <si>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</si>
  <si>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135399</t>
  </si>
  <si>
    <t>Цилиндр навивной RW150 D76 T70</t>
  </si>
  <si>
    <t>135406</t>
  </si>
  <si>
    <t>Цилиндр навивной RW150 D89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</si>
  <si>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</si>
  <si>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</si>
  <si>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</si>
  <si>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</si>
  <si>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</si>
  <si>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</si>
  <si>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135434</t>
  </si>
  <si>
    <t>Цилиндр навивной RW150 D159 T70</t>
  </si>
  <si>
    <t>135441</t>
  </si>
  <si>
    <t>Цилиндр навивной RW150 D169 T70</t>
  </si>
  <si>
    <t>135068</t>
  </si>
  <si>
    <t>Цилиндр навивной RW150 D219 T70</t>
  </si>
  <si>
    <t>135378</t>
  </si>
  <si>
    <t>Цилиндр навивной RW150 D57 T80</t>
  </si>
  <si>
    <t>135400</t>
  </si>
  <si>
    <t>Цилиндр навивной RW150 D76 T80</t>
  </si>
  <si>
    <t>135407</t>
  </si>
  <si>
    <t>Цилиндр навивной RW150 D89 T80</t>
  </si>
  <si>
    <t>135414</t>
  </si>
  <si>
    <t>Цилиндр навивной RW150 D108 T80</t>
  </si>
  <si>
    <t>135428</t>
  </si>
  <si>
    <t>Цилиндр навивной RW150 D133 T80</t>
  </si>
  <si>
    <t>135435</t>
  </si>
  <si>
    <t>Цилиндр навивной RW150 D159 T80</t>
  </si>
  <si>
    <t>135442</t>
  </si>
  <si>
    <t>Цилиндр навивной RW150 D169 T80</t>
  </si>
  <si>
    <t>135069</t>
  </si>
  <si>
    <t>Цилиндр навивной RW150 D219 T80</t>
  </si>
  <si>
    <t>135013</t>
  </si>
  <si>
    <t>Цилиндр навивной RW150 D89 T90</t>
  </si>
  <si>
    <t>135036</t>
  </si>
  <si>
    <t>Цилиндр навивной RW150 D133 T90</t>
  </si>
  <si>
    <t>135047</t>
  </si>
  <si>
    <t>Цилиндр навивной RW150 D159 T90</t>
  </si>
  <si>
    <t>276667</t>
  </si>
  <si>
    <t>Цилиндр навивной RW150 D42 T100</t>
  </si>
  <si>
    <t>276340</t>
  </si>
  <si>
    <t>Цилиндр навивной RW150 D45 T100</t>
  </si>
  <si>
    <t>134984</t>
  </si>
  <si>
    <t>Цилиндр навивной RW150 D57 T100</t>
  </si>
  <si>
    <t>134990</t>
  </si>
  <si>
    <t>Цилиндр навивной RW150 D60 T100</t>
  </si>
  <si>
    <t>135002</t>
  </si>
  <si>
    <t>Цилиндр навивной RW150 D76 T100</t>
  </si>
  <si>
    <t>135014</t>
  </si>
  <si>
    <t>Цилиндр навивной RW150 D89 T100</t>
  </si>
  <si>
    <t>135026</t>
  </si>
  <si>
    <t>Цилиндр навивной RW150 D108 T100</t>
  </si>
  <si>
    <t>135037</t>
  </si>
  <si>
    <t>Цилиндр навивной RW150 D133 T100</t>
  </si>
  <si>
    <t>135048</t>
  </si>
  <si>
    <t>Цилиндр навивной RW150 D159 T100</t>
  </si>
  <si>
    <t>283246</t>
  </si>
  <si>
    <t>Цилиндр навивной RW150 D169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</si>
  <si>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</si>
  <si>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</si>
  <si>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</si>
  <si>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</si>
  <si>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</si>
  <si>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</si>
  <si>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</si>
  <si>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</si>
  <si>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</si>
  <si>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</si>
  <si>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</si>
  <si>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</si>
  <si>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</si>
  <si>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</si>
  <si>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</si>
  <si>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</si>
  <si>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</si>
  <si>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</si>
  <si>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</si>
  <si>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</si>
  <si>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</si>
  <si>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</si>
  <si>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</si>
  <si>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</si>
  <si>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</si>
  <si>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</si>
  <si>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</si>
  <si>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</si>
  <si>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C, D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</si>
  <si>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</si>
  <si>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</si>
  <si>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</si>
  <si>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</si>
  <si>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</si>
  <si>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</si>
  <si>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</si>
  <si>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</si>
  <si>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t>HVAC</t>
  </si>
  <si>
    <t>Process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</si>
  <si>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</si>
  <si>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</si>
  <si>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</si>
  <si>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>Fire Protection</t>
  </si>
  <si>
    <t>321300</t>
  </si>
  <si>
    <t>VYB - 9 т,                 ZHE - 6 т</t>
  </si>
  <si>
    <t>Цилиндр навивной ROCKWOOL  80 к/ф</t>
  </si>
  <si>
    <t>Цилиндры ROCKWOOL</t>
  </si>
  <si>
    <t>Цилиндр ROCKWOOL 80 к/ф</t>
  </si>
  <si>
    <r>
      <t xml:space="preserve">Тепловая изоляция трубопроводов различного назначения с температурой до 600°С.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</si>
  <si>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20, 25, 30-50 мм 
с шагом 10 мм</t>
  </si>
  <si>
    <t>Цилиндр RW80 к/ф</t>
  </si>
  <si>
    <t>Цилиндр ROCKWOOL 80 Кф D18 T20</t>
  </si>
  <si>
    <t>Цилиндр ROCKWOOL 80 Кф D21 T20</t>
  </si>
  <si>
    <t>Цилиндр ROCKWOOL 80 Кф D25 T20</t>
  </si>
  <si>
    <t>Цилиндр ROCKWOOL 80 Кф D28 T20</t>
  </si>
  <si>
    <t>Цилиндр ROCKWOOL 80 Кф D32 T20</t>
  </si>
  <si>
    <t>Цилиндр ROCKWOOL 80 Кф D35 T20</t>
  </si>
  <si>
    <t>Цилиндр ROCKWOOL 80 Кф D38 T20</t>
  </si>
  <si>
    <t>Цилиндр ROCKWOOL 80 Кф D42 T20</t>
  </si>
  <si>
    <t>Цилиндр ROCKWOOL 80 Кф D45 T20</t>
  </si>
  <si>
    <t>Цилиндр ROCKWOOL 80 Кф D48 T20</t>
  </si>
  <si>
    <t>Цилиндр ROCKWOOL 80 Кф D54 T20</t>
  </si>
  <si>
    <t>Цилиндр ROCKWOOL 80 Кф D57 T20</t>
  </si>
  <si>
    <t>Цилиндр ROCKWOOL 80 Кф D60 T20</t>
  </si>
  <si>
    <t>Цилиндр ROCKWOOL 80 Кф D64 T20</t>
  </si>
  <si>
    <t>Цилиндр ROCKWOOL 80 Кф D18 T25</t>
  </si>
  <si>
    <t>Цилиндр ROCKWOOL 80 Кф D21 T25</t>
  </si>
  <si>
    <t>Цилиндр ROCKWOOL 80 Кф D25 T25</t>
  </si>
  <si>
    <t>Цилиндр ROCKWOOL 80 Кф D28 T25</t>
  </si>
  <si>
    <t>Цилиндр ROCKWOOL 80 Кф D32 T25</t>
  </si>
  <si>
    <t>Цилиндр ROCKWOOL 80 Кф D35 T25</t>
  </si>
  <si>
    <t>Цилиндр ROCKWOOL 80 Кф D38 T25</t>
  </si>
  <si>
    <t>Цилиндр ROCKWOOL 80 Кф D42 T25</t>
  </si>
  <si>
    <t>Цилиндр ROCKWOOL 80 Кф D45 T25</t>
  </si>
  <si>
    <t>Цилиндр ROCKWOOL 80 Кф D48 T25</t>
  </si>
  <si>
    <t>Цилиндр ROCKWOOL 80 Кф D54 T25</t>
  </si>
  <si>
    <t>Цилиндр ROCKWOOL 80 Кф D57 T25</t>
  </si>
  <si>
    <t>Цилиндр ROCKWOOL 80 Кф D60 T25</t>
  </si>
  <si>
    <t>Цилиндр ROCKWOOL 80 Кф D64 T25</t>
  </si>
  <si>
    <t>Цилиндр ROCKWOOL 80 Кф D18 T30</t>
  </si>
  <si>
    <t>Цилиндр ROCKWOOL 80 Кф D21 T30</t>
  </si>
  <si>
    <t>Цилиндр ROCKWOOL 80 Кф D25 T30</t>
  </si>
  <si>
    <t>Цилиндр ROCKWOOL 80 Кф D28 T30</t>
  </si>
  <si>
    <t>Цилиндр ROCKWOOL 80 Кф D32 T30</t>
  </si>
  <si>
    <t>Цилиндр ROCKWOOL 80 Кф D35 T30</t>
  </si>
  <si>
    <t>Цилиндр ROCKWOOL 80 Кф D38 T30</t>
  </si>
  <si>
    <t>Цилиндр ROCKWOOL 80 Кф D42 T30</t>
  </si>
  <si>
    <t>Цилиндр ROCKWOOL 80 Кф D45 T30</t>
  </si>
  <si>
    <t>Цилиндр ROCKWOOL 80 Кф D48 T30</t>
  </si>
  <si>
    <t>Цилиндр ROCKWOOL 80 Кф D54 T30</t>
  </si>
  <si>
    <t>Цилиндр ROCKWOOL 80 Кф D57 T30</t>
  </si>
  <si>
    <t>Цилиндр ROCKWOOL 80 Кф D60 T30</t>
  </si>
  <si>
    <t>Цилиндр ROCKWOOL 80 Кф D64 T30</t>
  </si>
  <si>
    <t>Цилиндр ROCKWOOL 80 Кф D18 T40</t>
  </si>
  <si>
    <t>Цилиндр ROCKWOOL 80 Кф D21 T40</t>
  </si>
  <si>
    <t>Цилиндр ROCKWOOL 80 Кф D25 T40</t>
  </si>
  <si>
    <t>Цилиндр ROCKWOOL 80 Кф D28 T40</t>
  </si>
  <si>
    <t>Цилиндр ROCKWOOL 80 Кф D32 T40</t>
  </si>
  <si>
    <t>Цилиндр ROCKWOOL 80 Кф D35 T40</t>
  </si>
  <si>
    <t>Цилиндр ROCKWOOL 80 Кф D38 T40</t>
  </si>
  <si>
    <t>Цилиндр ROCKWOOL 80 Кф D42 T40</t>
  </si>
  <si>
    <t>Цилиндр ROCKWOOL 80 Кф D45 T40</t>
  </si>
  <si>
    <t>Цилиндр ROCKWOOL 80 Кф D48 T40</t>
  </si>
  <si>
    <t>Цилиндр ROCKWOOL 80 Кф D54 T40</t>
  </si>
  <si>
    <t>Цилиндр ROCKWOOL 80 Кф D57 T40</t>
  </si>
  <si>
    <t>Цилиндр ROCKWOOL 80 Кф D60 T40</t>
  </si>
  <si>
    <t>Цилиндр ROCKWOOL 80 Кф D64 T40</t>
  </si>
  <si>
    <t>Цилиндр ROCKWOOL 80 Кф D18 T50</t>
  </si>
  <si>
    <t>Цилиндр ROCKWOOL 80 Кф D21 T50</t>
  </si>
  <si>
    <t>Цилиндр ROCKWOOL 80 Кф D25 T50</t>
  </si>
  <si>
    <t>Цилиндр ROCKWOOL 80 Кф D28 T50</t>
  </si>
  <si>
    <t>Цилиндр ROCKWOOL 80 Кф D32 T50</t>
  </si>
  <si>
    <t>Цилиндр ROCKWOOL 80 Кф D35 T50</t>
  </si>
  <si>
    <t>Цилиндр ROCKWOOL 80 Кф D38 T50</t>
  </si>
  <si>
    <t>Цилиндр ROCKWOOL 80 Кф D42 T50</t>
  </si>
  <si>
    <t>Цилиндр ROCKWOOL 80 Кф D45 T50</t>
  </si>
  <si>
    <t>Цилиндр ROCKWOOL 80 Кф D48 T50</t>
  </si>
  <si>
    <t>Цилиндр ROCKWOOL 80 Кф D54 T50</t>
  </si>
  <si>
    <t>Цилиндр ROCKWOOL 80 Кф D57 T50</t>
  </si>
  <si>
    <t>Цилиндр ROCKWOOL 80 Кф D60 T50</t>
  </si>
  <si>
    <t>Цилиндр ROCKWOOL 80 Кф D64 T50</t>
  </si>
  <si>
    <t>Описание, возможности пр-ва, мин. заказ</t>
  </si>
  <si>
    <t>Клей CONLIT GLUE mineral</t>
  </si>
  <si>
    <t>134903</t>
  </si>
  <si>
    <t>Цилиндр навивной RW100 к/ф D102 T100</t>
  </si>
  <si>
    <t>134935</t>
  </si>
  <si>
    <t>Цилиндр навивной RW100 к/ф D140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</si>
  <si>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</si>
  <si>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</si>
  <si>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</si>
  <si>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</si>
  <si>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</si>
  <si>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135386</t>
  </si>
  <si>
    <t>Цилиндр навивной RW150 D64 T25</t>
  </si>
  <si>
    <t>135443</t>
  </si>
  <si>
    <t>Цилиндр навивной RW150 D219 T25</t>
  </si>
  <si>
    <t>135448</t>
  </si>
  <si>
    <t>Цилиндр навивной RW150 D273 T25</t>
  </si>
  <si>
    <t>135437</t>
  </si>
  <si>
    <t>Цилиндр навивной RW150 D169 T30</t>
  </si>
  <si>
    <t>135388</t>
  </si>
  <si>
    <t>Цилиндр навивной RW150 D64 T40</t>
  </si>
  <si>
    <t>135359</t>
  </si>
  <si>
    <t>Цилиндр навивной RW150 D42 T50</t>
  </si>
  <si>
    <t>135371</t>
  </si>
  <si>
    <t>Цилиндр навивной RW150 D54 T50</t>
  </si>
  <si>
    <t>135390</t>
  </si>
  <si>
    <t>Цилиндр навивной RW150 D70 T50</t>
  </si>
  <si>
    <t>135003</t>
  </si>
  <si>
    <t>Цилиндр навивной RW150 D83 T50</t>
  </si>
  <si>
    <t>135061</t>
  </si>
  <si>
    <t>Цилиндр навивной RW150 D205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</si>
  <si>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</si>
  <si>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</si>
  <si>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</si>
  <si>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</si>
  <si>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</si>
  <si>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</si>
  <si>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</si>
  <si>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</si>
  <si>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</si>
  <si>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</si>
  <si>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</si>
  <si>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135383</t>
  </si>
  <si>
    <t>Цилиндр навивной RW150 D60 T60</t>
  </si>
  <si>
    <t>135391</t>
  </si>
  <si>
    <t>Цилиндр навивной RW150 D70 T60</t>
  </si>
  <si>
    <t>135004</t>
  </si>
  <si>
    <t>Цилиндр навивной RW150 D83 T60</t>
  </si>
  <si>
    <t>135016</t>
  </si>
  <si>
    <t>Цилиндр навивной RW150 D102 T60</t>
  </si>
  <si>
    <t>135440</t>
  </si>
  <si>
    <t>Цилиндр навивной RW150 D169 T60</t>
  </si>
  <si>
    <t>135062</t>
  </si>
  <si>
    <t>Цилиндр навивной RW150 D205 T60</t>
  </si>
  <si>
    <t>Цилиндр навивной RW150 D42 T70</t>
  </si>
  <si>
    <t>256787</t>
  </si>
  <si>
    <t>Цилиндр навивной RW150 D64 T70</t>
  </si>
  <si>
    <t>135392</t>
  </si>
  <si>
    <t>Цилиндр навивной RW150 D70 T70</t>
  </si>
  <si>
    <t>135005</t>
  </si>
  <si>
    <t>Цилиндр навивной RW150 D83 T70</t>
  </si>
  <si>
    <t>135017</t>
  </si>
  <si>
    <t>Цилиндр навивной RW150 D102 T70</t>
  </si>
  <si>
    <t>135039</t>
  </si>
  <si>
    <t>Цилиндр навивной RW150 D140 T70</t>
  </si>
  <si>
    <t>135057</t>
  </si>
  <si>
    <t>Цилиндр навивной RW150 D194 T70</t>
  </si>
  <si>
    <t>135063</t>
  </si>
  <si>
    <t>Цилиндр навивной RW150 D205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</si>
  <si>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</si>
  <si>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</si>
  <si>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</si>
  <si>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</si>
  <si>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</si>
  <si>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</si>
  <si>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135385</t>
  </si>
  <si>
    <t>Цилиндр навивной RW150 D60 T80</t>
  </si>
  <si>
    <t>135393</t>
  </si>
  <si>
    <t>Цилиндр навивной RW150 D70 T80</t>
  </si>
  <si>
    <t>135006</t>
  </si>
  <si>
    <t>Цилиндр навивной RW150 D83 T80</t>
  </si>
  <si>
    <t>135018</t>
  </si>
  <si>
    <t>Цилиндр навивной RW150 D102 T80</t>
  </si>
  <si>
    <t>135421</t>
  </si>
  <si>
    <t>Цилиндр навивной RW150 D114 T80</t>
  </si>
  <si>
    <t>135040</t>
  </si>
  <si>
    <t>Цилиндр навивной RW150 D140 T80</t>
  </si>
  <si>
    <t>135058</t>
  </si>
  <si>
    <t>Цилиндр навивной RW150 D194 T80</t>
  </si>
  <si>
    <t>135064</t>
  </si>
  <si>
    <t>Цилиндр навивной RW150 D205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</si>
  <si>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</si>
  <si>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</si>
  <si>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</si>
  <si>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</si>
  <si>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</si>
  <si>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</si>
  <si>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</si>
  <si>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</si>
  <si>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</si>
  <si>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</si>
  <si>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</si>
  <si>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</si>
  <si>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</si>
  <si>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</si>
  <si>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</si>
  <si>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</si>
  <si>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</si>
  <si>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</si>
  <si>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</si>
  <si>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135041</t>
  </si>
  <si>
    <t>Цилиндр навивной RW150 D140 T90</t>
  </si>
  <si>
    <t>313170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</si>
  <si>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</si>
  <si>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</si>
  <si>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</si>
  <si>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</si>
  <si>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</si>
  <si>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</si>
  <si>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</si>
  <si>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</si>
  <si>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</si>
  <si>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Цилиндр навивной RW150 D48 T100</t>
  </si>
  <si>
    <t>134996</t>
  </si>
  <si>
    <t>Цилиндр навивной RW150 D70 T100</t>
  </si>
  <si>
    <t>135008</t>
  </si>
  <si>
    <t>Цилиндр навивной RW150 D83 T100</t>
  </si>
  <si>
    <t>135020</t>
  </si>
  <si>
    <t>Цилиндр навивной RW150 D102 T100</t>
  </si>
  <si>
    <t>135032</t>
  </si>
  <si>
    <t>Цилиндр навивной RW150 D114 T100</t>
  </si>
  <si>
    <t>334494</t>
  </si>
  <si>
    <t>Цилиндр ROCKWOOL 80 Кф D76 T30</t>
  </si>
  <si>
    <t>Цилиндр ROCKWOOL 80 Кф D76 T40</t>
  </si>
  <si>
    <t>Цилиндр ROCKWOOL 80 Кф D76 T50</t>
  </si>
  <si>
    <t>Цилиндр ROCKWOOL 80 Кф D89 T30</t>
  </si>
  <si>
    <t>Цилиндр ROCKWOOL 80 Кф D108 T30</t>
  </si>
  <si>
    <t>Цилиндр ROCKWOOL 80 Кф D89 T40</t>
  </si>
  <si>
    <t>Цилиндр ROCKWOOL 80 Кф D89 T50</t>
  </si>
  <si>
    <t>Цилиндр ROCKWOOL 80 Кф D108 T40</t>
  </si>
  <si>
    <t>Цилиндр ROCKWOOL 80 Кф D108 T50</t>
  </si>
  <si>
    <t xml:space="preserve"> от 22 мая 2023 года</t>
  </si>
  <si>
    <t>ЦЕНА от 22.05.2023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</si>
  <si>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67.10</t>
    </r>
    <r>
      <rPr>
        <b/>
        <sz val="12"/>
        <rFont val="Calibri"/>
        <family val="2"/>
        <charset val="204"/>
        <scheme val="minor"/>
      </rPr>
      <t xml:space="preserve"> руб./м2 без НДС</t>
    </r>
    <r>
      <rPr>
        <sz val="11"/>
        <rFont val="Calibri"/>
        <family val="2"/>
        <scheme val="minor"/>
      </rPr>
      <t xml:space="preserve">, или </t>
    </r>
    <r>
      <rPr>
        <sz val="11"/>
        <rFont val="Calibri"/>
        <family val="2"/>
        <charset val="204"/>
        <scheme val="minor"/>
      </rPr>
      <t>80</t>
    </r>
    <r>
      <rPr>
        <b/>
        <sz val="11"/>
        <rFont val="Calibri"/>
        <family val="2"/>
        <charset val="204"/>
        <scheme val="minor"/>
      </rPr>
      <t>.52</t>
    </r>
    <r>
      <rPr>
        <b/>
        <sz val="12"/>
        <rFont val="Calibri"/>
        <family val="2"/>
        <charset val="204"/>
        <scheme val="minor"/>
      </rPr>
      <t xml:space="preserve"> руб./м2 с НДС 20%</t>
    </r>
    <r>
      <rPr>
        <sz val="11"/>
        <rFont val="Calibri"/>
        <family val="2"/>
        <scheme val="minor"/>
      </rPr>
      <t>.</t>
    </r>
  </si>
  <si>
    <t>2. Возможности производства цилиндров полностью указаны в Прайс-листе.</t>
  </si>
  <si>
    <t>Диаметр 18-108 мм</t>
  </si>
  <si>
    <t>ВОЗМОЖНОСТИ ПРОИЗВОДСТВА ТЕХНИЧЕСКОЙ ТЕПЛОИЗОЛЯЦИОННОЙ ПРОДУКЦИИ 
ROCKWOOL Russia</t>
  </si>
  <si>
    <t>ROCKWOOL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</si>
</sst>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0.0%"/>
    <numFmt numFmtId="166" formatCode="###,000"/>
    <numFmt numFmtId="167" formatCode=";;;&quot;Total&quot;"/>
  </numFmts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2" fillId="0" borderId="0" applyNumberFormat="0" applyFill="0" applyBorder="0" applyAlignment="0" applyProtection="0"/>
    <xf numFmtId="0" fontId="31" fillId="12" borderId="0" applyNumberFormat="0" applyProtection="0">
      <alignment horizontal="left" vertical="center"/>
    </xf>
    <xf numFmtId="166" fontId="32" fillId="13" borderId="0" applyNumberFormat="0" applyProtection="0">
      <alignment horizontal="left" vertical="center"/>
    </xf>
    <xf numFmtId="167" fontId="33" fillId="14" borderId="0" applyProtection="0">
      <alignment horizontal="left" vertical="center"/>
    </xf>
    <xf numFmtId="43" fontId="17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47" xfId="0" quotePrefix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49" xfId="0" quotePrefix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 wrapText="1" indent="1"/>
    </xf>
    <xf numFmtId="0" fontId="14" fillId="0" borderId="50" xfId="0" applyFont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0" fontId="3" fillId="0" borderId="52" xfId="0" quotePrefix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Border="1" applyAlignment="1">
      <alignment horizontal="center" vertical="center" wrapText="1"/>
    </xf>
    <xf numFmtId="4" fontId="3" fillId="0" borderId="46" xfId="1" applyNumberFormat="1" applyFont="1" applyBorder="1" applyAlignment="1">
      <alignment horizontal="center" vertical="center"/>
    </xf>
    <xf numFmtId="164" fontId="3" fillId="0" borderId="46" xfId="1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164" fontId="3" fillId="0" borderId="45" xfId="0" applyNumberFormat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3" fontId="3" fillId="0" borderId="45" xfId="2" applyNumberFormat="1" applyFont="1" applyBorder="1" applyAlignment="1">
      <alignment horizontal="center" vertical="center" wrapText="1"/>
    </xf>
    <xf numFmtId="4" fontId="3" fillId="0" borderId="45" xfId="1" applyNumberFormat="1" applyFont="1" applyBorder="1" applyAlignment="1">
      <alignment horizontal="center" vertical="center"/>
    </xf>
    <xf numFmtId="164" fontId="3" fillId="0" borderId="45" xfId="1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1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2" fontId="3" fillId="0" borderId="74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0" fontId="3" fillId="0" borderId="73" xfId="0" quotePrefix="1" applyFont="1" applyBorder="1" applyAlignment="1">
      <alignment horizontal="center" vertical="center"/>
    </xf>
    <xf numFmtId="4" fontId="3" fillId="0" borderId="74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 inden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164" fontId="4" fillId="5" borderId="68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8" xfId="0" applyNumberFormat="1" applyFont="1" applyFill="1" applyBorder="1" applyAlignment="1">
      <alignment horizontal="center" vertical="center" wrapText="1"/>
    </xf>
    <xf numFmtId="164" fontId="4" fillId="3" borderId="68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76" xfId="0" applyNumberFormat="1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28" fillId="0" borderId="9" xfId="0" quotePrefix="1" applyFont="1" applyBorder="1" applyAlignment="1">
      <alignment horizontal="center" vertical="center" wrapText="1"/>
    </xf>
    <xf numFmtId="0" fontId="28" fillId="0" borderId="45" xfId="0" quotePrefix="1" applyFont="1" applyBorder="1" applyAlignment="1">
      <alignment horizontal="center" vertical="center" wrapText="1"/>
    </xf>
    <xf numFmtId="0" fontId="29" fillId="0" borderId="9" xfId="0" quotePrefix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 indent="1"/>
    </xf>
    <xf numFmtId="3" fontId="3" fillId="0" borderId="47" xfId="2" applyNumberFormat="1" applyFont="1" applyBorder="1" applyAlignment="1">
      <alignment horizontal="center" vertical="center" wrapText="1"/>
    </xf>
    <xf numFmtId="4" fontId="3" fillId="0" borderId="59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0" borderId="9" xfId="0" quotePrefix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 indent="1"/>
    </xf>
    <xf numFmtId="2" fontId="3" fillId="0" borderId="46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14" fontId="8" fillId="10" borderId="0" xfId="4" applyNumberFormat="1" applyFont="1" applyFill="1" applyAlignment="1">
      <alignment horizontal="center" vertical="top"/>
    </xf>
    <xf numFmtId="0" fontId="9" fillId="7" borderId="0" xfId="0" applyFont="1" applyFill="1" applyAlignment="1">
      <alignment horizontal="center"/>
    </xf>
    <xf numFmtId="14" fontId="23" fillId="0" borderId="0" xfId="4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Alignment="1">
      <alignment horizontal="center" vertical="center"/>
    </xf>
    <xf numFmtId="165" fontId="4" fillId="2" borderId="0" xfId="4" applyNumberFormat="1" applyFont="1" applyFill="1" applyAlignment="1" applyProtection="1">
      <alignment horizontal="center" vertical="center"/>
      <protection locked="0"/>
    </xf>
    <xf numFmtId="4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" fontId="4" fillId="15" borderId="8" xfId="0" applyNumberFormat="1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 wrapText="1"/>
    </xf>
    <xf numFmtId="2" fontId="3" fillId="15" borderId="12" xfId="0" applyNumberFormat="1" applyFont="1" applyFill="1" applyBorder="1" applyAlignment="1">
      <alignment horizontal="center" vertical="center"/>
    </xf>
    <xf numFmtId="0" fontId="3" fillId="15" borderId="12" xfId="0" quotePrefix="1" applyFont="1" applyFill="1" applyBorder="1" applyAlignment="1">
      <alignment horizontal="center" vertical="center"/>
    </xf>
    <xf numFmtId="1" fontId="3" fillId="0" borderId="9" xfId="14" applyNumberFormat="1" applyFont="1" applyBorder="1" applyAlignment="1">
      <alignment horizontal="center" vertical="center"/>
    </xf>
    <xf numFmtId="0" fontId="16" fillId="7" borderId="47" xfId="0" applyFont="1" applyFill="1" applyBorder="1" applyAlignment="1">
      <alignment horizontal="left" vertical="center" wrapText="1" indent="1"/>
    </xf>
    <xf numFmtId="0" fontId="14" fillId="7" borderId="48" xfId="0" applyFont="1" applyFill="1" applyBorder="1" applyAlignment="1">
      <alignment horizontal="left" vertical="center" wrapText="1" indent="1"/>
    </xf>
    <xf numFmtId="0" fontId="13" fillId="7" borderId="47" xfId="5" quotePrefix="1" applyFill="1" applyBorder="1" applyAlignment="1">
      <alignment horizontal="center" vertical="center"/>
    </xf>
    <xf numFmtId="0" fontId="13" fillId="7" borderId="48" xfId="5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/>
    </xf>
    <xf numFmtId="1" fontId="3" fillId="15" borderId="9" xfId="14" applyNumberFormat="1" applyFont="1" applyFill="1" applyBorder="1" applyAlignment="1">
      <alignment horizontal="center" vertical="center"/>
    </xf>
    <xf numFmtId="0" fontId="4" fillId="15" borderId="9" xfId="0" quotePrefix="1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 indent="1"/>
    </xf>
    <xf numFmtId="0" fontId="3" fillId="15" borderId="8" xfId="0" applyFont="1" applyFill="1" applyBorder="1" applyAlignment="1">
      <alignment horizontal="left" vertical="center" wrapText="1" indent="1"/>
    </xf>
    <xf numFmtId="2" fontId="3" fillId="15" borderId="8" xfId="0" applyNumberFormat="1" applyFont="1" applyFill="1" applyBorder="1" applyAlignment="1">
      <alignment horizontal="center" vertical="center"/>
    </xf>
    <xf numFmtId="4" fontId="3" fillId="15" borderId="9" xfId="0" applyNumberFormat="1" applyFont="1" applyFill="1" applyBorder="1" applyAlignment="1">
      <alignment horizontal="center" vertical="center"/>
    </xf>
    <xf numFmtId="3" fontId="3" fillId="15" borderId="9" xfId="2" applyNumberFormat="1" applyFont="1" applyFill="1" applyBorder="1" applyAlignment="1">
      <alignment horizontal="center" vertical="center" wrapText="1"/>
    </xf>
    <xf numFmtId="4" fontId="3" fillId="15" borderId="8" xfId="1" applyNumberFormat="1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9" xfId="0" quotePrefix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 indent="1"/>
    </xf>
    <xf numFmtId="3" fontId="3" fillId="0" borderId="49" xfId="2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/>
    </xf>
    <xf numFmtId="4" fontId="3" fillId="0" borderId="56" xfId="1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9" fontId="3" fillId="0" borderId="0" xfId="6" applyFont="1" applyAlignment="1">
      <alignment horizontal="center" vertical="center"/>
    </xf>
    <xf numFmtId="4" fontId="3" fillId="0" borderId="62" xfId="1" applyNumberFormat="1" applyFont="1" applyBorder="1" applyAlignment="1">
      <alignment horizontal="center" vertical="center"/>
    </xf>
    <xf numFmtId="4" fontId="3" fillId="0" borderId="63" xfId="1" applyNumberFormat="1" applyFont="1" applyBorder="1" applyAlignment="1">
      <alignment horizontal="center" vertical="center"/>
    </xf>
    <xf numFmtId="4" fontId="3" fillId="0" borderId="66" xfId="1" applyNumberFormat="1" applyFont="1" applyBorder="1" applyAlignment="1">
      <alignment horizontal="center" vertical="center"/>
    </xf>
    <xf numFmtId="4" fontId="3" fillId="0" borderId="65" xfId="1" applyNumberFormat="1" applyFont="1" applyBorder="1" applyAlignment="1">
      <alignment horizontal="center" vertical="center"/>
    </xf>
    <xf numFmtId="4" fontId="3" fillId="0" borderId="67" xfId="1" applyNumberFormat="1" applyFont="1" applyBorder="1" applyAlignment="1">
      <alignment horizontal="center" vertical="center"/>
    </xf>
    <xf numFmtId="4" fontId="4" fillId="0" borderId="77" xfId="0" applyNumberFormat="1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 vertical="center"/>
    </xf>
    <xf numFmtId="4" fontId="4" fillId="0" borderId="79" xfId="0" applyNumberFormat="1" applyFont="1" applyBorder="1" applyAlignment="1">
      <alignment horizontal="center" vertical="center"/>
    </xf>
    <xf numFmtId="4" fontId="4" fillId="0" borderId="80" xfId="0" applyNumberFormat="1" applyFon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4" fontId="27" fillId="0" borderId="58" xfId="0" applyNumberFormat="1" applyFont="1" applyBorder="1" applyAlignment="1">
      <alignment horizontal="center" vertical="center"/>
    </xf>
    <xf numFmtId="4" fontId="27" fillId="0" borderId="55" xfId="0" applyNumberFormat="1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4" fillId="0" borderId="84" xfId="0" applyNumberFormat="1" applyFont="1" applyBorder="1" applyAlignment="1">
      <alignment horizontal="center" vertical="center"/>
    </xf>
    <xf numFmtId="4" fontId="4" fillId="0" borderId="85" xfId="0" applyNumberFormat="1" applyFont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Alignment="1">
      <alignment horizontal="center"/>
    </xf>
    <xf numFmtId="14" fontId="8" fillId="10" borderId="0" xfId="4" applyNumberFormat="1" applyFont="1" applyFill="1" applyAlignment="1">
      <alignment horizontal="center" vertical="top"/>
    </xf>
    <xf numFmtId="14" fontId="21" fillId="0" borderId="0" xfId="4" applyNumberFormat="1" applyFont="1" applyAlignment="1">
      <alignment horizontal="center" vertical="top"/>
    </xf>
    <xf numFmtId="0" fontId="9" fillId="7" borderId="0" xfId="0" applyFont="1" applyFill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3" fillId="0" borderId="0" xfId="4" applyNumberFormat="1" applyFont="1" applyAlignment="1">
      <alignment horizontal="center" vertical="top"/>
    </xf>
    <xf numFmtId="0" fontId="4" fillId="6" borderId="28" xfId="0" applyFont="1" applyFill="1" applyBorder="1" applyAlignment="1">
      <alignment horizontal="center" vertical="center"/>
    </xf>
    <xf numFmtId="3" fontId="9" fillId="7" borderId="0" xfId="0" applyNumberFormat="1" applyFont="1" applyFill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Alignment="1">
      <alignment horizontal="center" vertical="top"/>
    </xf>
    <xf numFmtId="0" fontId="24" fillId="7" borderId="0" xfId="4" applyFont="1" applyFill="1" applyAlignment="1">
      <alignment horizontal="center" vertical="top"/>
    </xf>
    <xf numFmtId="0" fontId="24" fillId="0" borderId="0" xfId="4" applyFont="1" applyAlignment="1">
      <alignment horizontal="center" vertical="top"/>
    </xf>
    <xf numFmtId="0" fontId="9" fillId="7" borderId="0" xfId="0" applyFont="1" applyFill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5">
    <cellStyle name="Hyperlink 2" xfId="10" xr:uid="{00000000-0005-0000-0000-000001000000}"/>
    <cellStyle name="Normal 2" xfId="1" xr:uid="{00000000-0005-0000-0000-000003000000}"/>
    <cellStyle name="Normal 3" xfId="9" xr:uid="{00000000-0005-0000-0000-000004000000}"/>
    <cellStyle name="Normal 4" xfId="8" xr:uid="{00000000-0005-0000-0000-000005000000}"/>
    <cellStyle name="Normal 4 2" xfId="7" xr:uid="{00000000-0005-0000-0000-000006000000}"/>
    <cellStyle name="Normal_Domestic 14042009_ITI_draft" xfId="4" xr:uid="{00000000-0005-0000-0000-000007000000}"/>
    <cellStyle name="SAPDimensionCell" xfId="11" xr:uid="{3226326A-EF58-4133-8977-A5818ECF7A8E}"/>
    <cellStyle name="SAPMemberCell" xfId="12" xr:uid="{EEA47DC6-CDC6-4869-B23B-C673565C1F9C}"/>
    <cellStyle name="SAPMemberTotalCell" xfId="13" xr:uid="{BB23E5E5-0BC0-4252-BA47-81AFA0E66B74}"/>
    <cellStyle name="Гиперссылка" xfId="5" builtinId="8"/>
    <cellStyle name="Обычный" xfId="0" builtinId="0"/>
    <cellStyle name="Обычный 14 2 2 2 3 4 5" xfId="3" xr:uid="{00000000-0005-0000-0000-000009000000}"/>
    <cellStyle name="Обычный 19 4 2 2 6 3 3" xfId="2" xr:uid="{00000000-0005-0000-0000-00000A000000}"/>
    <cellStyle name="Процентный" xfId="6" builtinId="5"/>
    <cellStyle name="Финансовый" xfId="14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244922</xdr:colOff>
      <xdr:row>0</xdr:row>
      <xdr:rowOff>54428</xdr:rowOff>
    </xdr:from>
    <xdr:to>
      <xdr:col>28</xdr:col>
      <xdr:colOff>993234</xdr:colOff>
      <xdr:row>2</xdr:row>
      <xdr:rowOff>3747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698681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56696</xdr:rowOff>
    </xdr:from>
    <xdr:to>
      <xdr:col>16</xdr:col>
      <xdr:colOff>14282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E79"/>
  <sheetViews>
    <sheetView tabSelected="1" view="pageBreakPreview" zoomScale="80" zoomScaleNormal="80" zoomScaleSheetLayoutView="80" workbookViewId="0">
      <selection activeCell="A4" sqref="A4:D4"/>
    </sheetView>
  </sheetViews>
  <sheetFormatPr defaultColWidth="9.1796875" defaultRowHeight="13" x14ac:dyDescent="0.3"/>
  <cols>
    <col min="1" max="1" width="71.81640625" style="122" customWidth="1"/>
    <col min="2" max="2" width="83.453125" style="122" customWidth="1"/>
    <col min="3" max="3" width="18.1796875" style="122" customWidth="1"/>
    <col min="4" max="4" width="44.1796875" style="122" customWidth="1"/>
    <col min="5" max="16384" width="9.1796875" style="121"/>
  </cols>
  <sheetData>
    <row r="1" spans="1:5" ht="23.5" x14ac:dyDescent="0.55000000000000004">
      <c r="A1" s="371" t="s">
        <v>45</v>
      </c>
      <c r="B1" s="371"/>
      <c r="C1" s="371"/>
      <c r="D1" s="371"/>
    </row>
    <row r="2" spans="1:5" ht="23.5" x14ac:dyDescent="0.55000000000000004">
      <c r="A2" s="371" t="s">
        <v>2059</v>
      </c>
      <c r="B2" s="371"/>
      <c r="C2" s="371"/>
      <c r="D2" s="371"/>
    </row>
    <row r="4" spans="1:5" ht="26" x14ac:dyDescent="0.3">
      <c r="A4" s="373" t="s">
        <v>218</v>
      </c>
      <c r="B4" s="373"/>
      <c r="C4" s="373"/>
      <c r="D4" s="373"/>
    </row>
    <row r="6" spans="1:5" ht="18.5" x14ac:dyDescent="0.3">
      <c r="A6" s="372" t="s">
        <v>2053</v>
      </c>
      <c r="B6" s="372"/>
      <c r="C6" s="372"/>
      <c r="D6" s="372"/>
    </row>
    <row r="9" spans="1:5" ht="13.5" thickBot="1" x14ac:dyDescent="0.35"/>
    <row r="10" spans="1:5" ht="24" thickBot="1" x14ac:dyDescent="0.6">
      <c r="A10" s="368" t="s">
        <v>58</v>
      </c>
      <c r="B10" s="369"/>
      <c r="C10" s="369"/>
      <c r="D10" s="370"/>
    </row>
    <row r="12" spans="1:5" ht="12" customHeight="1" thickBot="1" x14ac:dyDescent="0.35"/>
    <row r="13" spans="1:5" s="123" customFormat="1" ht="22.5" customHeight="1" thickBot="1" x14ac:dyDescent="0.55000000000000004">
      <c r="A13" s="146" t="s">
        <v>228</v>
      </c>
      <c r="B13" s="147" t="s">
        <v>28</v>
      </c>
      <c r="C13" s="148"/>
      <c r="D13" s="148"/>
    </row>
    <row r="14" spans="1:5" s="124" customFormat="1" ht="15.75" customHeight="1" x14ac:dyDescent="0.35">
      <c r="A14" s="149" t="s">
        <v>230</v>
      </c>
      <c r="B14" s="150" t="s">
        <v>231</v>
      </c>
      <c r="C14" s="161" t="s">
        <v>57</v>
      </c>
      <c r="D14" s="163" t="s">
        <v>317</v>
      </c>
    </row>
    <row r="15" spans="1:5" s="124" customFormat="1" ht="15.75" customHeight="1" x14ac:dyDescent="0.35">
      <c r="A15" s="151" t="s">
        <v>230</v>
      </c>
      <c r="B15" s="152" t="s">
        <v>233</v>
      </c>
      <c r="C15" s="129" t="s">
        <v>57</v>
      </c>
      <c r="D15" s="164" t="s">
        <v>317</v>
      </c>
    </row>
    <row r="16" spans="1:5" s="126" customFormat="1" ht="15.5" x14ac:dyDescent="0.35">
      <c r="A16" s="151" t="s">
        <v>230</v>
      </c>
      <c r="B16" s="152" t="s">
        <v>234</v>
      </c>
      <c r="C16" s="162" t="s">
        <v>57</v>
      </c>
      <c r="D16" s="164" t="s">
        <v>317</v>
      </c>
      <c r="E16" s="125"/>
    </row>
    <row r="17" spans="1:4" s="124" customFormat="1" ht="15.75" customHeight="1" x14ac:dyDescent="0.35">
      <c r="A17" s="151" t="s">
        <v>230</v>
      </c>
      <c r="B17" s="152" t="s">
        <v>235</v>
      </c>
      <c r="C17" s="162" t="s">
        <v>57</v>
      </c>
      <c r="D17" s="164" t="s">
        <v>317</v>
      </c>
    </row>
    <row r="18" spans="1:4" s="124" customFormat="1" ht="15.75" customHeight="1" x14ac:dyDescent="0.35">
      <c r="A18" s="151" t="s">
        <v>230</v>
      </c>
      <c r="B18" s="152" t="s">
        <v>236</v>
      </c>
      <c r="C18" s="162" t="s">
        <v>57</v>
      </c>
      <c r="D18" s="164" t="s">
        <v>317</v>
      </c>
    </row>
    <row r="19" spans="1:4" s="124" customFormat="1" ht="15.75" customHeight="1" x14ac:dyDescent="0.35">
      <c r="A19" s="151" t="s">
        <v>230</v>
      </c>
      <c r="B19" s="152" t="s">
        <v>237</v>
      </c>
      <c r="C19" s="162" t="s">
        <v>57</v>
      </c>
      <c r="D19" s="164" t="s">
        <v>317</v>
      </c>
    </row>
    <row r="20" spans="1:4" s="124" customFormat="1" ht="15.75" customHeight="1" x14ac:dyDescent="0.35">
      <c r="A20" s="151" t="s">
        <v>230</v>
      </c>
      <c r="B20" s="152" t="s">
        <v>238</v>
      </c>
      <c r="C20" s="162" t="s">
        <v>57</v>
      </c>
      <c r="D20" s="164" t="s">
        <v>317</v>
      </c>
    </row>
    <row r="21" spans="1:4" s="124" customFormat="1" ht="15.75" customHeight="1" x14ac:dyDescent="0.35">
      <c r="A21" s="151" t="s">
        <v>230</v>
      </c>
      <c r="B21" s="152" t="s">
        <v>239</v>
      </c>
      <c r="C21" s="162" t="s">
        <v>57</v>
      </c>
      <c r="D21" s="164" t="s">
        <v>317</v>
      </c>
    </row>
    <row r="22" spans="1:4" s="124" customFormat="1" ht="15.75" customHeight="1" thickBot="1" x14ac:dyDescent="0.4">
      <c r="A22" s="153" t="s">
        <v>230</v>
      </c>
      <c r="B22" s="154" t="s">
        <v>240</v>
      </c>
      <c r="C22" s="250" t="s">
        <v>57</v>
      </c>
      <c r="D22" s="165" t="s">
        <v>317</v>
      </c>
    </row>
    <row r="23" spans="1:4" s="124" customFormat="1" ht="15.75" customHeight="1" x14ac:dyDescent="0.35">
      <c r="A23" s="149" t="s">
        <v>241</v>
      </c>
      <c r="B23" s="150" t="s">
        <v>242</v>
      </c>
      <c r="C23" s="161" t="s">
        <v>57</v>
      </c>
      <c r="D23" s="163" t="s">
        <v>317</v>
      </c>
    </row>
    <row r="24" spans="1:4" s="124" customFormat="1" ht="15.75" customHeight="1" thickBot="1" x14ac:dyDescent="0.4">
      <c r="A24" s="153" t="s">
        <v>241</v>
      </c>
      <c r="B24" s="154" t="s">
        <v>244</v>
      </c>
      <c r="C24" s="250" t="s">
        <v>57</v>
      </c>
      <c r="D24" s="165" t="s">
        <v>317</v>
      </c>
    </row>
    <row r="25" spans="1:4" s="124" customFormat="1" ht="15.75" customHeight="1" x14ac:dyDescent="0.35">
      <c r="A25" s="166" t="s">
        <v>245</v>
      </c>
      <c r="B25" s="167" t="s">
        <v>246</v>
      </c>
      <c r="C25" s="168" t="s">
        <v>57</v>
      </c>
      <c r="D25" s="169" t="s">
        <v>317</v>
      </c>
    </row>
    <row r="26" spans="1:4" s="124" customFormat="1" ht="15.75" customHeight="1" thickBot="1" x14ac:dyDescent="0.4">
      <c r="A26" s="204" t="s">
        <v>245</v>
      </c>
      <c r="B26" s="205" t="s">
        <v>249</v>
      </c>
      <c r="C26" s="251" t="s">
        <v>57</v>
      </c>
      <c r="D26" s="252" t="s">
        <v>317</v>
      </c>
    </row>
    <row r="27" spans="1:4" s="124" customFormat="1" ht="15.75" customHeight="1" thickBot="1" x14ac:dyDescent="0.4">
      <c r="A27" s="256" t="s">
        <v>250</v>
      </c>
      <c r="B27" s="253" t="s">
        <v>251</v>
      </c>
      <c r="C27" s="254" t="s">
        <v>57</v>
      </c>
      <c r="D27" s="255" t="s">
        <v>317</v>
      </c>
    </row>
    <row r="28" spans="1:4" s="124" customFormat="1" ht="15.75" customHeight="1" x14ac:dyDescent="0.35">
      <c r="A28" s="166" t="s">
        <v>252</v>
      </c>
      <c r="B28" s="167" t="s">
        <v>253</v>
      </c>
      <c r="C28" s="168" t="s">
        <v>57</v>
      </c>
      <c r="D28" s="169" t="s">
        <v>317</v>
      </c>
    </row>
    <row r="29" spans="1:4" s="124" customFormat="1" ht="15.75" customHeight="1" x14ac:dyDescent="0.35">
      <c r="A29" s="151" t="s">
        <v>252</v>
      </c>
      <c r="B29" s="152" t="s">
        <v>256</v>
      </c>
      <c r="C29" s="162" t="s">
        <v>57</v>
      </c>
      <c r="D29" s="164" t="s">
        <v>317</v>
      </c>
    </row>
    <row r="30" spans="1:4" s="124" customFormat="1" ht="15.75" customHeight="1" x14ac:dyDescent="0.35">
      <c r="A30" s="151" t="s">
        <v>252</v>
      </c>
      <c r="B30" s="152" t="s">
        <v>257</v>
      </c>
      <c r="C30" s="162" t="s">
        <v>57</v>
      </c>
      <c r="D30" s="164" t="s">
        <v>317</v>
      </c>
    </row>
    <row r="31" spans="1:4" s="124" customFormat="1" ht="15.75" customHeight="1" x14ac:dyDescent="0.35">
      <c r="A31" s="151" t="s">
        <v>252</v>
      </c>
      <c r="B31" s="152" t="s">
        <v>259</v>
      </c>
      <c r="C31" s="162" t="s">
        <v>57</v>
      </c>
      <c r="D31" s="164" t="s">
        <v>317</v>
      </c>
    </row>
    <row r="32" spans="1:4" s="124" customFormat="1" ht="15.75" customHeight="1" x14ac:dyDescent="0.35">
      <c r="A32" s="151" t="s">
        <v>252</v>
      </c>
      <c r="B32" s="152" t="s">
        <v>260</v>
      </c>
      <c r="C32" s="162" t="s">
        <v>57</v>
      </c>
      <c r="D32" s="164" t="s">
        <v>317</v>
      </c>
    </row>
    <row r="33" spans="1:4" s="124" customFormat="1" ht="15.75" customHeight="1" x14ac:dyDescent="0.35">
      <c r="A33" s="151" t="s">
        <v>252</v>
      </c>
      <c r="B33" s="152" t="s">
        <v>262</v>
      </c>
      <c r="C33" s="162" t="s">
        <v>57</v>
      </c>
      <c r="D33" s="164" t="s">
        <v>317</v>
      </c>
    </row>
    <row r="34" spans="1:4" s="124" customFormat="1" ht="15.75" customHeight="1" x14ac:dyDescent="0.35">
      <c r="A34" s="151" t="s">
        <v>252</v>
      </c>
      <c r="B34" s="152" t="s">
        <v>263</v>
      </c>
      <c r="C34" s="162" t="s">
        <v>57</v>
      </c>
      <c r="D34" s="164" t="s">
        <v>317</v>
      </c>
    </row>
    <row r="35" spans="1:4" s="124" customFormat="1" ht="15.75" customHeight="1" x14ac:dyDescent="0.35">
      <c r="A35" s="151" t="s">
        <v>252</v>
      </c>
      <c r="B35" s="152" t="s">
        <v>265</v>
      </c>
      <c r="C35" s="162" t="s">
        <v>57</v>
      </c>
      <c r="D35" s="164" t="s">
        <v>317</v>
      </c>
    </row>
    <row r="36" spans="1:4" s="124" customFormat="1" ht="15.75" customHeight="1" x14ac:dyDescent="0.35">
      <c r="A36" s="151" t="s">
        <v>252</v>
      </c>
      <c r="B36" s="152" t="s">
        <v>266</v>
      </c>
      <c r="C36" s="162" t="s">
        <v>57</v>
      </c>
      <c r="D36" s="164" t="s">
        <v>317</v>
      </c>
    </row>
    <row r="37" spans="1:4" s="124" customFormat="1" ht="15.75" customHeight="1" thickBot="1" x14ac:dyDescent="0.4">
      <c r="A37" s="204" t="s">
        <v>252</v>
      </c>
      <c r="B37" s="205" t="s">
        <v>268</v>
      </c>
      <c r="C37" s="251" t="s">
        <v>57</v>
      </c>
      <c r="D37" s="252" t="s">
        <v>317</v>
      </c>
    </row>
    <row r="38" spans="1:4" s="124" customFormat="1" ht="15.75" customHeight="1" x14ac:dyDescent="0.35">
      <c r="A38" s="149" t="s">
        <v>270</v>
      </c>
      <c r="B38" s="150" t="s">
        <v>271</v>
      </c>
      <c r="C38" s="161" t="s">
        <v>57</v>
      </c>
      <c r="D38" s="163" t="s">
        <v>317</v>
      </c>
    </row>
    <row r="39" spans="1:4" s="124" customFormat="1" ht="15.75" customHeight="1" thickBot="1" x14ac:dyDescent="0.4">
      <c r="A39" s="151" t="s">
        <v>270</v>
      </c>
      <c r="B39" s="152" t="s">
        <v>274</v>
      </c>
      <c r="C39" s="162" t="s">
        <v>57</v>
      </c>
      <c r="D39" s="164" t="s">
        <v>317</v>
      </c>
    </row>
    <row r="40" spans="1:4" s="124" customFormat="1" ht="15.75" customHeight="1" thickBot="1" x14ac:dyDescent="0.4">
      <c r="A40" s="256" t="s">
        <v>276</v>
      </c>
      <c r="B40" s="253" t="s">
        <v>277</v>
      </c>
      <c r="C40" s="254" t="s">
        <v>57</v>
      </c>
      <c r="D40" s="255" t="s">
        <v>317</v>
      </c>
    </row>
    <row r="42" spans="1:4" ht="12" customHeight="1" x14ac:dyDescent="0.3"/>
    <row r="43" spans="1:4" ht="12" customHeight="1" thickBot="1" x14ac:dyDescent="0.35"/>
    <row r="44" spans="1:4" s="123" customFormat="1" ht="22.5" customHeight="1" thickBot="1" x14ac:dyDescent="0.55000000000000004">
      <c r="A44" s="146" t="s">
        <v>217</v>
      </c>
      <c r="B44" s="147" t="s">
        <v>28</v>
      </c>
      <c r="C44" s="148"/>
      <c r="D44" s="148"/>
    </row>
    <row r="45" spans="1:4" ht="15.5" x14ac:dyDescent="0.3">
      <c r="A45" s="149" t="s">
        <v>280</v>
      </c>
      <c r="B45" s="150" t="s">
        <v>281</v>
      </c>
      <c r="C45" s="127" t="s">
        <v>57</v>
      </c>
      <c r="D45" s="163" t="s">
        <v>317</v>
      </c>
    </row>
    <row r="46" spans="1:4" ht="15.5" x14ac:dyDescent="0.3">
      <c r="A46" s="151" t="s">
        <v>280</v>
      </c>
      <c r="B46" s="152" t="s">
        <v>286</v>
      </c>
      <c r="C46" s="128" t="s">
        <v>57</v>
      </c>
      <c r="D46" s="164" t="s">
        <v>317</v>
      </c>
    </row>
    <row r="47" spans="1:4" ht="15.5" x14ac:dyDescent="0.3">
      <c r="A47" s="318" t="s">
        <v>280</v>
      </c>
      <c r="B47" s="319" t="s">
        <v>1836</v>
      </c>
      <c r="C47" s="320" t="s">
        <v>57</v>
      </c>
      <c r="D47" s="321" t="s">
        <v>1912</v>
      </c>
    </row>
    <row r="48" spans="1:4" ht="16" thickBot="1" x14ac:dyDescent="0.35">
      <c r="A48" s="153" t="s">
        <v>280</v>
      </c>
      <c r="B48" s="154" t="s">
        <v>287</v>
      </c>
      <c r="C48" s="160" t="s">
        <v>57</v>
      </c>
      <c r="D48" s="165" t="s">
        <v>317</v>
      </c>
    </row>
    <row r="49" spans="1:4" ht="15.5" x14ac:dyDescent="0.35">
      <c r="A49" s="155"/>
      <c r="B49" s="155"/>
      <c r="C49" s="155"/>
      <c r="D49" s="155"/>
    </row>
    <row r="50" spans="1:4" ht="15.5" x14ac:dyDescent="0.35">
      <c r="A50" s="155"/>
      <c r="B50" s="155"/>
      <c r="C50" s="155"/>
      <c r="D50" s="155"/>
    </row>
    <row r="51" spans="1:4" ht="16" thickBot="1" x14ac:dyDescent="0.4">
      <c r="A51" s="155"/>
      <c r="B51" s="155"/>
      <c r="C51" s="155"/>
      <c r="D51" s="155"/>
    </row>
    <row r="52" spans="1:4" ht="24" thickBot="1" x14ac:dyDescent="0.6">
      <c r="A52" s="368" t="s">
        <v>59</v>
      </c>
      <c r="B52" s="369"/>
      <c r="C52" s="369"/>
      <c r="D52" s="370"/>
    </row>
    <row r="53" spans="1:4" ht="15.5" x14ac:dyDescent="0.35">
      <c r="A53" s="155"/>
      <c r="B53" s="155"/>
      <c r="C53" s="155"/>
      <c r="D53" s="155"/>
    </row>
    <row r="54" spans="1:4" ht="12" customHeight="1" thickBot="1" x14ac:dyDescent="0.4">
      <c r="A54" s="155"/>
      <c r="B54" s="155"/>
      <c r="C54" s="155"/>
      <c r="D54" s="155"/>
    </row>
    <row r="55" spans="1:4" s="123" customFormat="1" ht="22.5" customHeight="1" thickBot="1" x14ac:dyDescent="0.55000000000000004">
      <c r="A55" s="156" t="s">
        <v>29</v>
      </c>
      <c r="B55" s="157" t="s">
        <v>28</v>
      </c>
      <c r="C55" s="148"/>
      <c r="D55" s="148"/>
    </row>
    <row r="56" spans="1:4" s="124" customFormat="1" ht="15.75" customHeight="1" x14ac:dyDescent="0.35">
      <c r="A56" s="149" t="s">
        <v>73</v>
      </c>
      <c r="B56" s="150" t="s">
        <v>74</v>
      </c>
      <c r="C56" s="214" t="s">
        <v>57</v>
      </c>
      <c r="D56" s="148"/>
    </row>
    <row r="57" spans="1:4" s="124" customFormat="1" ht="15.75" customHeight="1" x14ac:dyDescent="0.35">
      <c r="A57" s="151" t="s">
        <v>73</v>
      </c>
      <c r="B57" s="152" t="s">
        <v>88</v>
      </c>
      <c r="C57" s="215" t="s">
        <v>57</v>
      </c>
      <c r="D57" s="148"/>
    </row>
    <row r="58" spans="1:4" s="124" customFormat="1" ht="15.75" customHeight="1" thickBot="1" x14ac:dyDescent="0.4">
      <c r="A58" s="204" t="s">
        <v>73</v>
      </c>
      <c r="B58" s="205" t="s">
        <v>91</v>
      </c>
      <c r="C58" s="217" t="s">
        <v>57</v>
      </c>
      <c r="D58" s="148"/>
    </row>
    <row r="59" spans="1:4" s="124" customFormat="1" ht="15.75" customHeight="1" x14ac:dyDescent="0.35">
      <c r="A59" s="149" t="s">
        <v>98</v>
      </c>
      <c r="B59" s="150" t="s">
        <v>99</v>
      </c>
      <c r="C59" s="214" t="s">
        <v>57</v>
      </c>
      <c r="D59" s="148"/>
    </row>
    <row r="60" spans="1:4" s="124" customFormat="1" ht="15.75" customHeight="1" thickBot="1" x14ac:dyDescent="0.4">
      <c r="A60" s="153" t="s">
        <v>98</v>
      </c>
      <c r="B60" s="154" t="s">
        <v>102</v>
      </c>
      <c r="C60" s="216" t="s">
        <v>57</v>
      </c>
      <c r="D60" s="148"/>
    </row>
    <row r="61" spans="1:4" s="124" customFormat="1" ht="15.75" customHeight="1" x14ac:dyDescent="0.35">
      <c r="A61" s="166" t="s">
        <v>103</v>
      </c>
      <c r="B61" s="167" t="s">
        <v>104</v>
      </c>
      <c r="C61" s="218" t="s">
        <v>57</v>
      </c>
      <c r="D61" s="148"/>
    </row>
    <row r="62" spans="1:4" s="124" customFormat="1" ht="15.75" customHeight="1" x14ac:dyDescent="0.35">
      <c r="A62" s="151" t="s">
        <v>103</v>
      </c>
      <c r="B62" s="152" t="s">
        <v>107</v>
      </c>
      <c r="C62" s="215" t="s">
        <v>57</v>
      </c>
      <c r="D62" s="148"/>
    </row>
    <row r="63" spans="1:4" s="124" customFormat="1" ht="15.75" customHeight="1" x14ac:dyDescent="0.35">
      <c r="A63" s="151" t="s">
        <v>103</v>
      </c>
      <c r="B63" s="152" t="s">
        <v>119</v>
      </c>
      <c r="C63" s="215" t="s">
        <v>57</v>
      </c>
      <c r="D63" s="148"/>
    </row>
    <row r="64" spans="1:4" s="124" customFormat="1" ht="15.75" customHeight="1" x14ac:dyDescent="0.35">
      <c r="A64" s="151" t="s">
        <v>103</v>
      </c>
      <c r="B64" s="152" t="s">
        <v>132</v>
      </c>
      <c r="C64" s="215" t="s">
        <v>57</v>
      </c>
      <c r="D64" s="148"/>
    </row>
    <row r="65" spans="1:5" s="124" customFormat="1" ht="15.75" customHeight="1" thickBot="1" x14ac:dyDescent="0.4">
      <c r="A65" s="204" t="s">
        <v>103</v>
      </c>
      <c r="B65" s="205" t="s">
        <v>139</v>
      </c>
      <c r="C65" s="217" t="s">
        <v>57</v>
      </c>
      <c r="D65" s="148"/>
    </row>
    <row r="66" spans="1:5" s="124" customFormat="1" ht="15.75" customHeight="1" x14ac:dyDescent="0.35">
      <c r="A66" s="149" t="s">
        <v>144</v>
      </c>
      <c r="B66" s="150" t="s">
        <v>145</v>
      </c>
      <c r="C66" s="214" t="s">
        <v>57</v>
      </c>
      <c r="D66" s="148"/>
    </row>
    <row r="67" spans="1:5" s="124" customFormat="1" ht="15.75" customHeight="1" x14ac:dyDescent="0.35">
      <c r="A67" s="151" t="s">
        <v>144</v>
      </c>
      <c r="B67" s="152" t="s">
        <v>165</v>
      </c>
      <c r="C67" s="215" t="s">
        <v>57</v>
      </c>
      <c r="D67" s="148"/>
    </row>
    <row r="68" spans="1:5" s="124" customFormat="1" ht="15.75" customHeight="1" x14ac:dyDescent="0.35">
      <c r="A68" s="151" t="s">
        <v>144</v>
      </c>
      <c r="B68" s="152" t="s">
        <v>184</v>
      </c>
      <c r="C68" s="215" t="s">
        <v>57</v>
      </c>
      <c r="D68" s="148"/>
    </row>
    <row r="69" spans="1:5" s="126" customFormat="1" ht="15.75" customHeight="1" x14ac:dyDescent="0.35">
      <c r="A69" s="151" t="s">
        <v>144</v>
      </c>
      <c r="B69" s="152" t="s">
        <v>186</v>
      </c>
      <c r="C69" s="215" t="s">
        <v>57</v>
      </c>
      <c r="D69" s="148"/>
      <c r="E69" s="125"/>
    </row>
    <row r="70" spans="1:5" s="126" customFormat="1" ht="15.75" customHeight="1" thickBot="1" x14ac:dyDescent="0.4">
      <c r="A70" s="153" t="s">
        <v>144</v>
      </c>
      <c r="B70" s="154" t="s">
        <v>229</v>
      </c>
      <c r="C70" s="216" t="s">
        <v>57</v>
      </c>
      <c r="D70" s="148"/>
      <c r="E70" s="125"/>
    </row>
    <row r="71" spans="1:5" ht="15.5" x14ac:dyDescent="0.35">
      <c r="A71" s="155"/>
      <c r="B71" s="155"/>
      <c r="C71" s="148"/>
      <c r="D71" s="148"/>
    </row>
    <row r="72" spans="1:5" ht="15.5" x14ac:dyDescent="0.35">
      <c r="A72" s="155"/>
      <c r="B72" s="155"/>
      <c r="C72" s="155"/>
      <c r="D72" s="158"/>
    </row>
    <row r="73" spans="1:5" ht="15.5" x14ac:dyDescent="0.35">
      <c r="A73" s="155"/>
      <c r="B73" s="155"/>
      <c r="C73" s="155"/>
      <c r="D73" s="159"/>
    </row>
    <row r="74" spans="1:5" ht="15.5" x14ac:dyDescent="0.35">
      <c r="A74" s="155"/>
      <c r="B74" s="155"/>
      <c r="C74" s="155"/>
      <c r="D74" s="159"/>
    </row>
    <row r="75" spans="1:5" ht="15.5" x14ac:dyDescent="0.35">
      <c r="A75" s="155"/>
      <c r="B75" s="155"/>
      <c r="C75" s="155"/>
      <c r="D75" s="159"/>
    </row>
    <row r="76" spans="1:5" ht="15.5" x14ac:dyDescent="0.35">
      <c r="A76" s="155"/>
      <c r="B76" s="155"/>
      <c r="C76" s="155"/>
      <c r="D76" s="159"/>
    </row>
    <row r="77" spans="1:5" ht="15.5" x14ac:dyDescent="0.35">
      <c r="A77" s="155"/>
      <c r="B77" s="155"/>
      <c r="C77" s="155"/>
      <c r="D77" s="159"/>
    </row>
    <row r="79" spans="1:5" x14ac:dyDescent="0.3">
      <c r="D79" s="259"/>
    </row>
  </sheetData>
  <mergeCells count="6">
    <mergeCell ref="A10:D10"/>
    <mergeCell ref="A52:D52"/>
    <mergeCell ref="A1:D1"/>
    <mergeCell ref="A2:D2"/>
    <mergeCell ref="A6:D6"/>
    <mergeCell ref="A4:D4"/>
  </mergeCells>
  <hyperlinks>
    <hyperlink ref="C34" location="'Маты и плиты'!B179" display="Прайс-лист" xr:uid="{00000000-0004-0000-0000-000000000000}"/>
    <hyperlink ref="C35" location="'Маты и плиты'!B182" display="Прайс-лист" xr:uid="{00000000-0004-0000-0000-000001000000}"/>
    <hyperlink ref="C36" location="'Маты и плиты'!B185" display="Прайс-лист" xr:uid="{00000000-0004-0000-0000-000002000000}"/>
    <hyperlink ref="C37" location="'Маты и плиты'!B188" display="Прайс-лист" xr:uid="{00000000-0004-0000-0000-000003000000}"/>
    <hyperlink ref="C38" location="'Маты и плиты'!B190" display="Прайс-лист" xr:uid="{00000000-0004-0000-0000-000004000000}"/>
    <hyperlink ref="C39" location="'Маты и плиты'!B193" display="Прайс-лист" xr:uid="{00000000-0004-0000-0000-000005000000}"/>
    <hyperlink ref="C40" location="'Маты и плиты'!B200" display="Прайс-лист" xr:uid="{00000000-0004-0000-0000-000008000000}"/>
    <hyperlink ref="C14" location="'Маты и плиты'!B21" display="Прайс-лист" xr:uid="{00000000-0004-0000-0000-00000A000000}"/>
    <hyperlink ref="C15" location="'Маты и плиты'!B30" display="Прайс-лист" xr:uid="{00000000-0004-0000-0000-00000B000000}"/>
    <hyperlink ref="C16" location="'Маты и плиты'!B39" display="Прайс-лист" xr:uid="{00000000-0004-0000-0000-00000C000000}"/>
    <hyperlink ref="C18" location="'Маты и плиты'!B57" display="Прайс-лист" xr:uid="{00000000-0004-0000-0000-00000D000000}"/>
    <hyperlink ref="C19" location="'Маты и плиты'!B66" display="Прайс-лист" xr:uid="{00000000-0004-0000-0000-00000E000000}"/>
    <hyperlink ref="C20" location="'Маты и плиты'!B75" display="Прайс-лист" xr:uid="{00000000-0004-0000-0000-00000F000000}"/>
    <hyperlink ref="C21" location="'Маты и плиты'!B84" display="Прайс-лист" xr:uid="{00000000-0004-0000-0000-000010000000}"/>
    <hyperlink ref="C22" location="'Маты и плиты'!B92" display="Прайс-лист" xr:uid="{00000000-0004-0000-0000-000011000000}"/>
    <hyperlink ref="C23" location="'Маты и плиты'!B110" display="Прайс-лист" xr:uid="{00000000-0004-0000-0000-000014000000}"/>
    <hyperlink ref="C17" location="'Маты и плиты'!B48" display="Прайс-лист" xr:uid="{00000000-0004-0000-0000-000015000000}"/>
    <hyperlink ref="C24" location="'Маты и плиты'!B115" display="Прайс-лист" xr:uid="{00000000-0004-0000-0000-000016000000}"/>
    <hyperlink ref="C25" location="'Маты и плиты'!B120" display="Прайс-лист" xr:uid="{00000000-0004-0000-0000-000017000000}"/>
    <hyperlink ref="C26" location="'Маты и плиты'!B138" display="Прайс-лист" xr:uid="{00000000-0004-0000-0000-000018000000}"/>
    <hyperlink ref="C27" location="'Маты и плиты'!B151" display="Прайс-лист" xr:uid="{00000000-0004-0000-0000-000019000000}"/>
    <hyperlink ref="C28" location="'Маты и плиты'!B161" display="Прайс-лист" xr:uid="{00000000-0004-0000-0000-00001A000000}"/>
    <hyperlink ref="C29" location="'Маты и плиты'!B164" display="Прайс-лист" xr:uid="{00000000-0004-0000-0000-00001B000000}"/>
    <hyperlink ref="C30" location="'Маты и плиты'!B167" display="Прайс-лист" xr:uid="{00000000-0004-0000-0000-00001C000000}"/>
    <hyperlink ref="C31" location="'Маты и плиты'!B170" display="Прайс-лист" xr:uid="{00000000-0004-0000-0000-00001D000000}"/>
    <hyperlink ref="C32" location="'Маты и плиты'!B173" display="Прайс-лист" xr:uid="{00000000-0004-0000-0000-00001E000000}"/>
    <hyperlink ref="C33" location="'Маты и плиты'!B176" display="Прайс-лист" xr:uid="{00000000-0004-0000-0000-00001F000000}"/>
    <hyperlink ref="C59" location="'Сопутствующая продукция'!B27" display="Прайс-лист" xr:uid="{00000000-0004-0000-0000-000020000000}"/>
    <hyperlink ref="C60" location="'Сопутствующая продукция'!B28" display="Прайс-лист" xr:uid="{00000000-0004-0000-0000-000021000000}"/>
    <hyperlink ref="C61" location="'Сопутствующая продукция'!B29" display="Прайс-лист" xr:uid="{00000000-0004-0000-0000-000022000000}"/>
    <hyperlink ref="C62" location="'Сопутствующая продукция'!B30" display="Прайс-лист" xr:uid="{00000000-0004-0000-0000-000023000000}"/>
    <hyperlink ref="C63" location="'Сопутствующая продукция'!B36" display="Прайс-лист" xr:uid="{00000000-0004-0000-0000-000024000000}"/>
    <hyperlink ref="C64" location="'Сопутствующая продукция'!B42" display="Прайс-лист" xr:uid="{00000000-0004-0000-0000-000025000000}"/>
    <hyperlink ref="C65" location="'Сопутствующая продукция'!B45" display="Прайс-лист" xr:uid="{00000000-0004-0000-0000-000026000000}"/>
    <hyperlink ref="C66" location="'Сопутствующая продукция'!B47" display="Прайс-лист" xr:uid="{00000000-0004-0000-0000-000027000000}"/>
    <hyperlink ref="C67" location="'Сопутствующая продукция'!B57" display="Прайс-лист" xr:uid="{00000000-0004-0000-0000-000028000000}"/>
    <hyperlink ref="C68" location="'Сопутствующая продукция'!B66" display="Прайс-лист" xr:uid="{00000000-0004-0000-0000-000029000000}"/>
    <hyperlink ref="C69" location="'Сопутствующая продукция'!B67" display="Прайс-лист" xr:uid="{00000000-0004-0000-0000-00002A000000}"/>
    <hyperlink ref="C70" location="'Сопутствующая продукция'!B76" display="Прайс-лист" xr:uid="{00000000-0004-0000-0000-00002B000000}"/>
    <hyperlink ref="D14" location="'Возможности пр-ва'!B14" display="Описание, возможности пр-ва, мин.заказ" xr:uid="{00000000-0004-0000-0000-00002C000000}"/>
    <hyperlink ref="D15" location="'Возможности пр-ва'!B15" display="Описание, возможности пр-ва, мин.заказ" xr:uid="{00000000-0004-0000-0000-00002D000000}"/>
    <hyperlink ref="D16" location="'Возможности пр-ва'!B16" display="Описание, возможности пр-ва, мин.заказ" xr:uid="{00000000-0004-0000-0000-00002E000000}"/>
    <hyperlink ref="D18" location="'Возможности пр-ва'!B18" display="Описание, возможности пр-ва, мин.заказ" xr:uid="{00000000-0004-0000-0000-00002F000000}"/>
    <hyperlink ref="D19" location="'Возможности пр-ва'!B19" display="Описание, возможности пр-ва, мин.заказ" xr:uid="{00000000-0004-0000-0000-000030000000}"/>
    <hyperlink ref="D20" location="'Возможности пр-ва'!B20" display="Описание, возможности пр-ва, мин.заказ" xr:uid="{00000000-0004-0000-0000-000031000000}"/>
    <hyperlink ref="D21" location="'Возможности пр-ва'!B21" display="Описание, возможности пр-ва, мин.заказ" xr:uid="{00000000-0004-0000-0000-000032000000}"/>
    <hyperlink ref="D22" location="'Возможности пр-ва'!B22" display="Описание, возможности пр-ва, мин.заказ" xr:uid="{00000000-0004-0000-0000-000033000000}"/>
    <hyperlink ref="D23" location="'Возможности пр-ва'!B25" display="Описание, возможности пр-ва, мин.заказ" xr:uid="{00000000-0004-0000-0000-000036000000}"/>
    <hyperlink ref="D17" location="'Возможности пр-ва'!B17" display="Описание, возможности пр-ва, мин.заказ" xr:uid="{00000000-0004-0000-0000-000037000000}"/>
    <hyperlink ref="D24" location="'Возможности пр-ва'!B26" display="Описание, возможности пр-ва, мин.заказ" xr:uid="{00000000-0004-0000-0000-000038000000}"/>
    <hyperlink ref="D25" location="'Возможности пр-ва'!B27" display="Описание, возможности пр-ва, мин.заказ" xr:uid="{00000000-0004-0000-0000-000039000000}"/>
    <hyperlink ref="D26" location="'Возможности пр-ва'!B28" display="Описание, возможности пр-ва, мин.заказ" xr:uid="{00000000-0004-0000-0000-00003A000000}"/>
    <hyperlink ref="D27" location="'Возможности пр-ва'!B29" display="Описание, возможности пр-ва, мин.заказ" xr:uid="{00000000-0004-0000-0000-00003B000000}"/>
    <hyperlink ref="D28" location="'Возможности пр-ва'!B30" display="Описание, возможности пр-ва, мин.заказ" xr:uid="{00000000-0004-0000-0000-00003C000000}"/>
    <hyperlink ref="D29" location="'Возможности пр-ва'!B31" display="Описание, возможности пр-ва, мин.заказ" xr:uid="{00000000-0004-0000-0000-00003D000000}"/>
    <hyperlink ref="D30" location="'Возможности пр-ва'!B32" display="Описание, возможности пр-ва, мин.заказ" xr:uid="{00000000-0004-0000-0000-00003E000000}"/>
    <hyperlink ref="D31" location="'Возможности пр-ва'!B33" display="Описание, возможности пр-ва, мин.заказ" xr:uid="{00000000-0004-0000-0000-00003F000000}"/>
    <hyperlink ref="D32" location="'Возможности пр-ва'!B34" display="Описание, возможности пр-ва, мин.заказ" xr:uid="{00000000-0004-0000-0000-000040000000}"/>
    <hyperlink ref="D33" location="'Возможности пр-ва'!B35" display="Описание, возможности пр-ва, мин.заказ" xr:uid="{00000000-0004-0000-0000-000041000000}"/>
    <hyperlink ref="D34" location="'Возможности пр-ва'!B36" display="Описание, возможности пр-ва, мин.заказ" xr:uid="{00000000-0004-0000-0000-000042000000}"/>
    <hyperlink ref="D35" location="'Возможности пр-ва'!B37" display="Описание, возможности пр-ва, мин.заказ" xr:uid="{00000000-0004-0000-0000-000043000000}"/>
    <hyperlink ref="D36" location="'Возможности пр-ва'!B38" display="Описание, возможности пр-ва, мин.заказ" xr:uid="{00000000-0004-0000-0000-000044000000}"/>
    <hyperlink ref="D37" location="'Возможности пр-ва'!B39" display="Описание, возможности пр-ва, мин.заказ" xr:uid="{00000000-0004-0000-0000-000045000000}"/>
    <hyperlink ref="D38" location="'Возможности пр-ва'!B40" display="Описание, возможности пр-ва, мин.заказ" xr:uid="{00000000-0004-0000-0000-000046000000}"/>
    <hyperlink ref="D39" location="'Возможности пр-ва'!B41" display="Описание, возможности пр-ва, мин.заказ" xr:uid="{00000000-0004-0000-0000-000047000000}"/>
    <hyperlink ref="D40" location="'Возможности пр-ва'!B44" display="Описание, возможности пр-ва, мин.заказ" xr:uid="{00000000-0004-0000-0000-00004A000000}"/>
    <hyperlink ref="C56" location="'Сопутствующая продукция'!B17" display="Прайс-лист" xr:uid="{00000000-0004-0000-0000-000050000000}"/>
    <hyperlink ref="C57" location="'Сопутствующая продукция'!B23" display="Прайс-лист" xr:uid="{00000000-0004-0000-0000-000051000000}"/>
    <hyperlink ref="C58" location="'Сопутствующая продукция'!B24" display="Прайс-лист" xr:uid="{00000000-0004-0000-0000-000052000000}"/>
    <hyperlink ref="D46" location="'Возможности пр-ва'!B47" display="Описание, возможности пр-ва, мин.заказ" xr:uid="{00000000-0004-0000-0000-000054000000}"/>
    <hyperlink ref="D48" location="'Возможности пр-ва'!B48" display="Описание, возможности пр-ва, мин.заказ" xr:uid="{00000000-0004-0000-0000-000055000000}"/>
    <hyperlink ref="D47" location="'Возможности пр-ва'!B43" display="Описание, возможности пр-ва, мин. заказ" xr:uid="{F74B763E-6C1B-473E-9E3F-98D79885DFBE}"/>
    <hyperlink ref="D45" location="'Возможности пр-ва'!B46" display="Описание, возможности пр-ва, мин.заказ" xr:uid="{00000000-0004-0000-0000-000053000000}"/>
    <hyperlink ref="C45" location="Цилиндры!B17" display="Прайс-лист" xr:uid="{BA1339F0-AFFA-4809-90D4-A0E24A59DB13}"/>
    <hyperlink ref="C46" location="Цилиндры!B238" display="Прайс-лист" xr:uid="{EB52CF9F-96B2-479B-B2BF-FA8E37B53F75}"/>
    <hyperlink ref="C47" location="Цилиндры!B454" display="Прайс-лист" xr:uid="{A6031C57-9440-4094-8681-47B61C6114FA}"/>
    <hyperlink ref="C48" location="Цилиндры!B524" display="Прайс-лист" xr:uid="{7470697B-3089-442B-9A79-7EBC5A03F2E3}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AO193"/>
  <sheetViews>
    <sheetView view="pageBreakPreview" zoomScale="70" zoomScaleNormal="70" zoomScaleSheetLayoutView="70" workbookViewId="0">
      <pane xSplit="6" ySplit="19" topLeftCell="G168" activePane="bottomRight" state="frozen"/>
      <selection activeCell="A4" sqref="A4:L4"/>
      <selection pane="topRight" activeCell="A4" sqref="A4:L4"/>
      <selection pane="bottomLeft" activeCell="A4" sqref="A4:L4"/>
      <selection pane="bottomRight" activeCell="D5" sqref="D5"/>
    </sheetView>
  </sheetViews>
  <sheetFormatPr defaultColWidth="9.1796875" defaultRowHeight="14.5" outlineLevelCol="1" x14ac:dyDescent="0.35"/>
  <cols>
    <col min="1" max="1" width="51.26953125" style="1" customWidth="1" outlineLevel="1"/>
    <col min="2" max="2" width="34.26953125" style="1" customWidth="1" outlineLevel="1"/>
    <col min="3" max="4" width="10.54296875" style="1" customWidth="1" outlineLevel="1"/>
    <col min="5" max="5" width="12.453125" style="1" customWidth="1" outlineLevel="1"/>
    <col min="6" max="6" width="12.26953125" style="1" customWidth="1"/>
    <col min="7" max="7" width="63.7265625" style="1" customWidth="1"/>
    <col min="8" max="8" width="14.81640625" style="5" customWidth="1"/>
    <col min="9" max="12" width="7.54296875" style="1" customWidth="1" outlineLevel="1"/>
    <col min="13" max="13" width="11.26953125" style="1" customWidth="1"/>
    <col min="14" max="14" width="12.26953125" style="2" customWidth="1"/>
    <col min="15" max="15" width="12.26953125" style="3" customWidth="1"/>
    <col min="16" max="16" width="12.26953125" style="2" customWidth="1"/>
    <col min="17" max="17" width="13.453125" style="4" customWidth="1" outlineLevel="1"/>
    <col min="18" max="18" width="13.453125" style="2" customWidth="1" outlineLevel="1"/>
    <col min="19" max="19" width="13.453125" style="3" customWidth="1" outlineLevel="1"/>
    <col min="20" max="20" width="13.453125" style="2" customWidth="1" outlineLevel="1"/>
    <col min="21" max="21" width="10" style="1" customWidth="1"/>
    <col min="22" max="22" width="10.26953125" style="1" customWidth="1"/>
    <col min="23" max="23" width="11.26953125" style="1" hidden="1" customWidth="1" outlineLevel="1"/>
    <col min="24" max="24" width="11.7265625" style="3" hidden="1" customWidth="1" outlineLevel="1"/>
    <col min="25" max="25" width="11.26953125" style="1" hidden="1" customWidth="1" outlineLevel="1"/>
    <col min="26" max="26" width="15.453125" style="2" customWidth="1" collapsed="1"/>
    <col min="27" max="29" width="15.453125" style="2" customWidth="1"/>
    <col min="30" max="30" width="9.54296875" style="1" customWidth="1"/>
    <col min="31" max="35" width="9.1796875" style="1" customWidth="1"/>
    <col min="36" max="36" width="10.54296875" style="1" customWidth="1"/>
    <col min="37" max="37" width="12.54296875" style="1" hidden="1" customWidth="1"/>
    <col min="38" max="38" width="7.7265625" style="1" hidden="1" customWidth="1" collapsed="1"/>
    <col min="39" max="39" width="7.54296875" style="1" hidden="1" customWidth="1"/>
    <col min="40" max="40" width="12.453125" style="1" hidden="1" customWidth="1"/>
    <col min="41" max="41" width="11.453125" style="1" hidden="1" customWidth="1"/>
    <col min="42" max="16384" width="9.1796875" style="1"/>
  </cols>
  <sheetData>
    <row r="1" spans="1:38" ht="23.5" x14ac:dyDescent="0.55000000000000004">
      <c r="A1" s="374" t="s">
        <v>45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</row>
    <row r="2" spans="1:38" ht="23.5" x14ac:dyDescent="0.55000000000000004">
      <c r="A2" s="374" t="s">
        <v>2059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</row>
    <row r="3" spans="1:38" ht="12.75" customHeight="1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L3" s="91"/>
    </row>
    <row r="4" spans="1:38" ht="28.5" x14ac:dyDescent="0.35">
      <c r="A4" s="388" t="s">
        <v>1798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</row>
    <row r="5" spans="1:38" ht="12.75" customHeight="1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L5" s="91"/>
    </row>
    <row r="6" spans="1:38" ht="18.5" x14ac:dyDescent="0.35">
      <c r="A6" s="372" t="str">
        <f>Оглавление!A6</f>
        <v xml:space="preserve"> от 22 мая 2023 года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</row>
    <row r="7" spans="1:38" ht="12.75" customHeight="1" x14ac:dyDescent="0.3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4"/>
      <c r="R7" s="91"/>
      <c r="S7" s="93"/>
      <c r="T7" s="91"/>
      <c r="U7" s="92"/>
      <c r="V7" s="92"/>
      <c r="W7" s="92"/>
      <c r="X7" s="93"/>
      <c r="Y7" s="92"/>
      <c r="Z7" s="91"/>
      <c r="AA7" s="91"/>
      <c r="AB7" s="91"/>
      <c r="AC7" s="91"/>
      <c r="AL7" s="91"/>
    </row>
    <row r="8" spans="1:38" x14ac:dyDescent="0.3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4"/>
      <c r="R8" s="91"/>
      <c r="S8" s="93"/>
      <c r="T8" s="91"/>
      <c r="U8" s="92"/>
      <c r="V8" s="92"/>
      <c r="W8" s="92"/>
      <c r="X8" s="93"/>
      <c r="Y8" s="92"/>
      <c r="Z8" s="91"/>
      <c r="AA8" s="91"/>
      <c r="AB8" s="91"/>
      <c r="AC8" s="91"/>
      <c r="AL8" s="91"/>
    </row>
    <row r="9" spans="1:38" x14ac:dyDescent="0.3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2"/>
      <c r="M9" s="92"/>
      <c r="N9" s="91"/>
      <c r="O9" s="93"/>
      <c r="P9" s="91"/>
      <c r="Q9" s="94"/>
      <c r="R9" s="91"/>
      <c r="S9" s="93"/>
      <c r="T9" s="91"/>
      <c r="U9" s="92"/>
      <c r="V9" s="92"/>
      <c r="W9" s="92"/>
      <c r="X9" s="93"/>
      <c r="Y9" s="92"/>
      <c r="Z9" s="91"/>
      <c r="AA9" s="91"/>
      <c r="AB9" s="91"/>
      <c r="AC9" s="91"/>
      <c r="AL9" s="92"/>
    </row>
    <row r="10" spans="1:38" x14ac:dyDescent="0.35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2"/>
      <c r="M10" s="92"/>
      <c r="N10" s="91"/>
      <c r="O10" s="93"/>
      <c r="P10" s="91"/>
      <c r="Q10" s="94"/>
      <c r="R10" s="91"/>
      <c r="S10" s="93"/>
      <c r="T10" s="91"/>
      <c r="U10" s="92"/>
      <c r="V10" s="92"/>
      <c r="W10" s="92"/>
      <c r="X10" s="93"/>
      <c r="Y10" s="92"/>
      <c r="Z10" s="91"/>
      <c r="AA10" s="91"/>
      <c r="AB10" s="91"/>
      <c r="AC10" s="91"/>
      <c r="AL10" s="92"/>
    </row>
    <row r="11" spans="1:38" x14ac:dyDescent="0.35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2"/>
      <c r="M11" s="92"/>
      <c r="N11" s="91"/>
      <c r="O11" s="93"/>
      <c r="P11" s="91"/>
      <c r="Q11" s="94"/>
      <c r="R11" s="91"/>
      <c r="S11" s="93"/>
      <c r="T11" s="91"/>
      <c r="U11" s="92"/>
      <c r="V11" s="92"/>
      <c r="W11" s="92"/>
      <c r="X11" s="93"/>
      <c r="Y11" s="92"/>
      <c r="Z11" s="91"/>
      <c r="AA11" s="91"/>
      <c r="AB11" s="102"/>
      <c r="AC11" s="91"/>
      <c r="AL11" s="92"/>
    </row>
    <row r="12" spans="1:38" x14ac:dyDescent="0.35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2"/>
      <c r="M12" s="92"/>
      <c r="N12" s="91"/>
      <c r="O12" s="93"/>
      <c r="P12" s="91"/>
      <c r="Q12" s="94"/>
      <c r="R12" s="91"/>
      <c r="S12" s="93"/>
      <c r="T12" s="91"/>
      <c r="U12" s="92"/>
      <c r="V12" s="92"/>
      <c r="W12" s="92"/>
      <c r="X12" s="93"/>
      <c r="Y12" s="92"/>
      <c r="Z12" s="91"/>
      <c r="AA12" s="91"/>
      <c r="AB12" s="102"/>
      <c r="AC12" s="91"/>
      <c r="AL12" s="92"/>
    </row>
    <row r="13" spans="1:38" ht="15" thickBot="1" x14ac:dyDescent="0.4">
      <c r="A13" s="95" t="s">
        <v>71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2"/>
      <c r="M13" s="92"/>
      <c r="N13" s="91"/>
      <c r="O13" s="93"/>
      <c r="P13" s="91"/>
      <c r="Q13" s="94"/>
      <c r="R13" s="91"/>
      <c r="S13" s="93"/>
      <c r="T13" s="91"/>
      <c r="U13" s="92"/>
      <c r="V13" s="92"/>
      <c r="W13" s="92"/>
      <c r="X13" s="93"/>
      <c r="Y13" s="92"/>
      <c r="Z13" s="91"/>
      <c r="AA13" s="91"/>
      <c r="AB13" s="102"/>
      <c r="AC13" s="91"/>
      <c r="AL13" s="92"/>
    </row>
    <row r="14" spans="1:38" ht="15" thickBot="1" x14ac:dyDescent="0.4">
      <c r="A14" s="95" t="s">
        <v>72</v>
      </c>
      <c r="B14" s="92"/>
      <c r="C14" s="92"/>
      <c r="D14" s="92"/>
      <c r="E14" s="92"/>
      <c r="F14" s="92"/>
      <c r="G14" s="95"/>
      <c r="H14" s="95"/>
      <c r="I14" s="92"/>
      <c r="J14" s="92"/>
      <c r="K14" s="92"/>
      <c r="L14" s="92"/>
      <c r="M14" s="92"/>
      <c r="N14" s="91"/>
      <c r="O14" s="93"/>
      <c r="P14" s="91"/>
      <c r="Q14" s="94"/>
      <c r="R14" s="91"/>
      <c r="S14" s="93"/>
      <c r="T14" s="91"/>
      <c r="U14" s="92"/>
      <c r="V14" s="92"/>
      <c r="W14" s="92"/>
      <c r="X14" s="93"/>
      <c r="Y14" s="92"/>
      <c r="Z14" s="91"/>
      <c r="AA14" s="91"/>
      <c r="AB14" s="102"/>
      <c r="AC14" s="103" t="s">
        <v>42</v>
      </c>
      <c r="AL14" s="92"/>
    </row>
    <row r="15" spans="1:38" ht="15" thickBot="1" x14ac:dyDescent="0.4">
      <c r="A15" s="95" t="s">
        <v>1818</v>
      </c>
      <c r="B15" s="92"/>
      <c r="C15" s="92"/>
      <c r="D15" s="92"/>
      <c r="E15" s="92"/>
      <c r="F15" s="92"/>
      <c r="G15" s="95"/>
      <c r="H15" s="95"/>
      <c r="I15" s="92"/>
      <c r="J15" s="92"/>
      <c r="K15" s="92"/>
      <c r="L15" s="92"/>
      <c r="M15" s="92"/>
      <c r="N15" s="91"/>
      <c r="O15" s="93"/>
      <c r="P15" s="91"/>
      <c r="Q15" s="94"/>
      <c r="R15" s="91"/>
      <c r="S15" s="93"/>
      <c r="T15" s="91"/>
      <c r="U15" s="92"/>
      <c r="V15" s="92"/>
      <c r="W15" s="92"/>
      <c r="X15" s="93"/>
      <c r="Y15" s="92"/>
      <c r="Z15" s="91"/>
      <c r="AA15" s="91"/>
      <c r="AB15" s="102"/>
      <c r="AC15" s="211">
        <v>0</v>
      </c>
      <c r="AL15" s="92"/>
    </row>
    <row r="16" spans="1:38" x14ac:dyDescent="0.35">
      <c r="A16" s="95" t="s">
        <v>655</v>
      </c>
      <c r="B16" s="95"/>
      <c r="C16" s="92"/>
      <c r="D16" s="92"/>
      <c r="E16" s="92"/>
      <c r="F16" s="92"/>
      <c r="G16" s="92"/>
      <c r="H16" s="95"/>
      <c r="I16" s="92"/>
      <c r="J16" s="92"/>
      <c r="K16" s="92"/>
      <c r="L16" s="92"/>
      <c r="M16" s="92"/>
      <c r="N16" s="91"/>
      <c r="O16" s="93"/>
      <c r="P16" s="91"/>
      <c r="Q16" s="94"/>
      <c r="R16" s="91"/>
      <c r="S16" s="93"/>
      <c r="T16" s="91"/>
      <c r="U16" s="92"/>
      <c r="V16" s="92"/>
      <c r="W16" s="92"/>
      <c r="X16" s="93"/>
      <c r="Y16" s="92"/>
      <c r="Z16" s="92"/>
      <c r="AA16" s="92"/>
      <c r="AB16" s="102"/>
      <c r="AC16" s="94"/>
      <c r="AL16" s="92"/>
    </row>
    <row r="17" spans="1:41" ht="16" thickBot="1" x14ac:dyDescent="0.4">
      <c r="A17" s="95" t="s">
        <v>2055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L17" s="92"/>
    </row>
    <row r="18" spans="1:41" s="81" customFormat="1" ht="15" thickBot="1" x14ac:dyDescent="0.4">
      <c r="A18" s="95" t="s">
        <v>1832</v>
      </c>
      <c r="B18" s="89"/>
      <c r="C18" s="89"/>
      <c r="D18" s="89"/>
      <c r="E18" s="89"/>
      <c r="F18" s="89"/>
      <c r="G18" s="89"/>
      <c r="H18" s="90"/>
      <c r="I18" s="378" t="s">
        <v>33</v>
      </c>
      <c r="J18" s="379"/>
      <c r="K18" s="379"/>
      <c r="L18" s="379"/>
      <c r="M18" s="380" t="s">
        <v>55</v>
      </c>
      <c r="N18" s="381"/>
      <c r="O18" s="381"/>
      <c r="P18" s="382"/>
      <c r="Q18" s="383" t="s">
        <v>31</v>
      </c>
      <c r="R18" s="384"/>
      <c r="S18" s="384"/>
      <c r="T18" s="384"/>
      <c r="U18" s="385" t="s">
        <v>30</v>
      </c>
      <c r="V18" s="386"/>
      <c r="W18" s="386"/>
      <c r="X18" s="386"/>
      <c r="Y18" s="387"/>
      <c r="Z18" s="375" t="s">
        <v>2054</v>
      </c>
      <c r="AA18" s="376"/>
      <c r="AB18" s="376"/>
      <c r="AC18" s="377"/>
      <c r="AL18" s="89"/>
    </row>
    <row r="19" spans="1:41" s="81" customFormat="1" ht="29.5" thickBot="1" x14ac:dyDescent="0.4">
      <c r="A19" s="232" t="s">
        <v>29</v>
      </c>
      <c r="B19" s="233" t="s">
        <v>28</v>
      </c>
      <c r="C19" s="233" t="s">
        <v>25</v>
      </c>
      <c r="D19" s="233" t="s">
        <v>24</v>
      </c>
      <c r="E19" s="233" t="s">
        <v>26</v>
      </c>
      <c r="F19" s="233" t="s">
        <v>23</v>
      </c>
      <c r="G19" s="233" t="s">
        <v>22</v>
      </c>
      <c r="H19" s="261" t="s">
        <v>21</v>
      </c>
      <c r="I19" s="235" t="s">
        <v>19</v>
      </c>
      <c r="J19" s="236" t="s">
        <v>18</v>
      </c>
      <c r="K19" s="236" t="s">
        <v>17</v>
      </c>
      <c r="L19" s="238" t="s">
        <v>16</v>
      </c>
      <c r="M19" s="239" t="s">
        <v>53</v>
      </c>
      <c r="N19" s="262" t="s">
        <v>1804</v>
      </c>
      <c r="O19" s="263" t="s">
        <v>1805</v>
      </c>
      <c r="P19" s="240" t="s">
        <v>1806</v>
      </c>
      <c r="Q19" s="264" t="s">
        <v>14</v>
      </c>
      <c r="R19" s="265" t="s">
        <v>13</v>
      </c>
      <c r="S19" s="266" t="s">
        <v>12</v>
      </c>
      <c r="T19" s="265" t="s">
        <v>11</v>
      </c>
      <c r="U19" s="267" t="s">
        <v>10</v>
      </c>
      <c r="V19" s="268" t="s">
        <v>321</v>
      </c>
      <c r="W19" s="268" t="s">
        <v>8</v>
      </c>
      <c r="X19" s="269" t="s">
        <v>7</v>
      </c>
      <c r="Y19" s="270" t="s">
        <v>6</v>
      </c>
      <c r="Z19" s="86" t="s">
        <v>39</v>
      </c>
      <c r="AA19" s="271" t="s">
        <v>38</v>
      </c>
      <c r="AB19" s="272" t="s">
        <v>36</v>
      </c>
      <c r="AC19" s="273" t="s">
        <v>37</v>
      </c>
      <c r="AK19" s="202" t="s">
        <v>1831</v>
      </c>
      <c r="AL19" s="233" t="s">
        <v>23</v>
      </c>
      <c r="AM19" s="202" t="s">
        <v>20</v>
      </c>
      <c r="AN19" s="203" t="s">
        <v>36</v>
      </c>
      <c r="AO19" s="203" t="s">
        <v>1830</v>
      </c>
    </row>
    <row r="20" spans="1:41" ht="15" customHeight="1" x14ac:dyDescent="0.35">
      <c r="A20" s="80" t="s">
        <v>230</v>
      </c>
      <c r="B20" s="78" t="s">
        <v>231</v>
      </c>
      <c r="C20" s="79">
        <v>6000</v>
      </c>
      <c r="D20" s="79">
        <v>1000</v>
      </c>
      <c r="E20" s="79">
        <v>40</v>
      </c>
      <c r="F20" s="77" t="s">
        <v>324</v>
      </c>
      <c r="G20" s="76" t="s">
        <v>325</v>
      </c>
      <c r="H20" s="75" t="s">
        <v>48</v>
      </c>
      <c r="I20" s="74" t="s">
        <v>3</v>
      </c>
      <c r="J20" s="73"/>
      <c r="K20" s="73"/>
      <c r="L20" s="219"/>
      <c r="M20" s="71">
        <v>1</v>
      </c>
      <c r="N20" s="68">
        <f t="shared" ref="N20:N51" si="0">M20*C20*D20/1000000</f>
        <v>6</v>
      </c>
      <c r="O20" s="67">
        <f t="shared" ref="O20:O51" si="1">N20*E20/1000</f>
        <v>0.24</v>
      </c>
      <c r="P20" s="66">
        <f t="shared" ref="P20:P51" si="2">O20*AM20</f>
        <v>19.2</v>
      </c>
      <c r="Q20" s="69"/>
      <c r="R20" s="68"/>
      <c r="S20" s="67"/>
      <c r="T20" s="68"/>
      <c r="U20" s="323" t="s">
        <v>1</v>
      </c>
      <c r="V20" s="64">
        <v>80</v>
      </c>
      <c r="W20" s="63">
        <f t="shared" ref="W20:W51" si="3">IF($H20="рул./пал.",$V20*R20,$V20*N20)</f>
        <v>480</v>
      </c>
      <c r="X20" s="62">
        <f t="shared" ref="X20:X51" si="4">IF($H20="рул./пал.",$V20*S20,$V20*O20)</f>
        <v>19.2</v>
      </c>
      <c r="Y20" s="348">
        <f t="shared" ref="Y20:Y51" si="5">IF($H20="рул./пал.",$V20*T20,$V20*P20)</f>
        <v>1536</v>
      </c>
      <c r="Z20" s="364">
        <f>ROUND((AB20*E20)/1000,2)</f>
        <v>461.56</v>
      </c>
      <c r="AA20" s="353">
        <f>ROUND(Z20*1.2,2)</f>
        <v>553.87</v>
      </c>
      <c r="AB20" s="60">
        <f>ROUND(AN20*(1-$AC$15),2)</f>
        <v>11539</v>
      </c>
      <c r="AC20" s="59">
        <f t="shared" ref="AC20:AC51" si="6">ROUND(AB20*1.2,2)</f>
        <v>13846.8</v>
      </c>
      <c r="AD20" s="81"/>
      <c r="AE20" s="81"/>
      <c r="AF20" s="81"/>
      <c r="AG20" s="81"/>
      <c r="AH20" s="81"/>
      <c r="AI20" s="81"/>
      <c r="AJ20" s="81"/>
      <c r="AK20" s="49" t="s">
        <v>1829</v>
      </c>
      <c r="AL20" s="77" t="s">
        <v>324</v>
      </c>
      <c r="AM20" s="49">
        <v>80</v>
      </c>
      <c r="AN20" s="31">
        <v>11539</v>
      </c>
      <c r="AO20" s="31">
        <f>Z20</f>
        <v>461.56</v>
      </c>
    </row>
    <row r="21" spans="1:41" ht="15" customHeight="1" x14ac:dyDescent="0.35">
      <c r="A21" s="56" t="s">
        <v>230</v>
      </c>
      <c r="B21" s="55" t="s">
        <v>231</v>
      </c>
      <c r="C21" s="54">
        <v>5000</v>
      </c>
      <c r="D21" s="54">
        <v>1000</v>
      </c>
      <c r="E21" s="54">
        <v>50</v>
      </c>
      <c r="F21" s="52" t="s">
        <v>326</v>
      </c>
      <c r="G21" s="51" t="s">
        <v>327</v>
      </c>
      <c r="H21" s="50" t="s">
        <v>48</v>
      </c>
      <c r="I21" s="48" t="s">
        <v>3</v>
      </c>
      <c r="J21" s="47"/>
      <c r="K21" s="47"/>
      <c r="L21" s="220"/>
      <c r="M21" s="45">
        <v>1</v>
      </c>
      <c r="N21" s="42">
        <f t="shared" si="0"/>
        <v>5</v>
      </c>
      <c r="O21" s="41">
        <f t="shared" si="1"/>
        <v>0.25</v>
      </c>
      <c r="P21" s="40">
        <f t="shared" si="2"/>
        <v>20</v>
      </c>
      <c r="Q21" s="43"/>
      <c r="R21" s="42"/>
      <c r="S21" s="41"/>
      <c r="T21" s="42"/>
      <c r="U21" s="39" t="s">
        <v>1</v>
      </c>
      <c r="V21" s="38">
        <v>80</v>
      </c>
      <c r="W21" s="37">
        <f t="shared" si="3"/>
        <v>400</v>
      </c>
      <c r="X21" s="36">
        <f t="shared" si="4"/>
        <v>20</v>
      </c>
      <c r="Y21" s="349">
        <f t="shared" si="5"/>
        <v>1600</v>
      </c>
      <c r="Z21" s="365">
        <f t="shared" ref="Z21:Z84" si="7">ROUND((AB21*E21)/1000,2)</f>
        <v>549.55999999999995</v>
      </c>
      <c r="AA21" s="354">
        <f t="shared" ref="AA21:AA51" si="8">ROUND(Z21*1.2,2)</f>
        <v>659.47</v>
      </c>
      <c r="AB21" s="33">
        <f t="shared" ref="AB21:AB51" si="9">ROUND(AN21*(1-$AC$15),2)</f>
        <v>10991.2</v>
      </c>
      <c r="AC21" s="32">
        <f t="shared" si="6"/>
        <v>13189.44</v>
      </c>
      <c r="AD21" s="81"/>
      <c r="AE21" s="81"/>
      <c r="AF21" s="81"/>
      <c r="AG21" s="81"/>
      <c r="AH21" s="81"/>
      <c r="AI21" s="81"/>
      <c r="AJ21" s="81"/>
      <c r="AK21" s="49" t="s">
        <v>1829</v>
      </c>
      <c r="AL21" s="52" t="s">
        <v>326</v>
      </c>
      <c r="AM21" s="49">
        <v>80</v>
      </c>
      <c r="AN21" s="31">
        <v>10991.2</v>
      </c>
      <c r="AO21" s="31">
        <f t="shared" ref="AO21:AO51" si="10">Z21</f>
        <v>549.55999999999995</v>
      </c>
    </row>
    <row r="22" spans="1:41" ht="15" customHeight="1" x14ac:dyDescent="0.35">
      <c r="A22" s="56" t="s">
        <v>230</v>
      </c>
      <c r="B22" s="55" t="s">
        <v>231</v>
      </c>
      <c r="C22" s="54">
        <v>4000</v>
      </c>
      <c r="D22" s="54">
        <v>1000</v>
      </c>
      <c r="E22" s="54">
        <v>60</v>
      </c>
      <c r="F22" s="52" t="s">
        <v>328</v>
      </c>
      <c r="G22" s="51" t="s">
        <v>329</v>
      </c>
      <c r="H22" s="50" t="s">
        <v>48</v>
      </c>
      <c r="I22" s="48" t="s">
        <v>3</v>
      </c>
      <c r="J22" s="47"/>
      <c r="K22" s="47"/>
      <c r="L22" s="220"/>
      <c r="M22" s="45">
        <v>1</v>
      </c>
      <c r="N22" s="42">
        <f t="shared" si="0"/>
        <v>4</v>
      </c>
      <c r="O22" s="41">
        <f t="shared" si="1"/>
        <v>0.24</v>
      </c>
      <c r="P22" s="40">
        <f t="shared" si="2"/>
        <v>19.2</v>
      </c>
      <c r="Q22" s="43"/>
      <c r="R22" s="42"/>
      <c r="S22" s="41"/>
      <c r="T22" s="42"/>
      <c r="U22" s="39" t="s">
        <v>1</v>
      </c>
      <c r="V22" s="38">
        <v>80</v>
      </c>
      <c r="W22" s="37">
        <f t="shared" si="3"/>
        <v>320</v>
      </c>
      <c r="X22" s="36">
        <f t="shared" si="4"/>
        <v>19.2</v>
      </c>
      <c r="Y22" s="349">
        <f t="shared" si="5"/>
        <v>1536</v>
      </c>
      <c r="Z22" s="365">
        <f t="shared" si="7"/>
        <v>655.38</v>
      </c>
      <c r="AA22" s="354">
        <f t="shared" si="8"/>
        <v>786.46</v>
      </c>
      <c r="AB22" s="33">
        <f t="shared" si="9"/>
        <v>10923</v>
      </c>
      <c r="AC22" s="32">
        <f t="shared" si="6"/>
        <v>13107.6</v>
      </c>
      <c r="AD22" s="81"/>
      <c r="AE22" s="81"/>
      <c r="AF22" s="81"/>
      <c r="AG22" s="81"/>
      <c r="AH22" s="81"/>
      <c r="AI22" s="81"/>
      <c r="AJ22" s="81"/>
      <c r="AK22" s="49" t="s">
        <v>1829</v>
      </c>
      <c r="AL22" s="52" t="s">
        <v>328</v>
      </c>
      <c r="AM22" s="49">
        <v>80</v>
      </c>
      <c r="AN22" s="31">
        <v>10923</v>
      </c>
      <c r="AO22" s="31">
        <f t="shared" si="10"/>
        <v>655.38</v>
      </c>
    </row>
    <row r="23" spans="1:41" ht="15" customHeight="1" x14ac:dyDescent="0.35">
      <c r="A23" s="56" t="s">
        <v>230</v>
      </c>
      <c r="B23" s="55" t="s">
        <v>231</v>
      </c>
      <c r="C23" s="54">
        <v>2000</v>
      </c>
      <c r="D23" s="54">
        <v>1000</v>
      </c>
      <c r="E23" s="54">
        <v>70</v>
      </c>
      <c r="F23" s="52" t="s">
        <v>330</v>
      </c>
      <c r="G23" s="51" t="s">
        <v>331</v>
      </c>
      <c r="H23" s="50" t="s">
        <v>48</v>
      </c>
      <c r="I23" s="48" t="s">
        <v>3</v>
      </c>
      <c r="J23" s="47"/>
      <c r="K23" s="47"/>
      <c r="L23" s="220"/>
      <c r="M23" s="45">
        <v>1</v>
      </c>
      <c r="N23" s="42">
        <f t="shared" si="0"/>
        <v>2</v>
      </c>
      <c r="O23" s="41">
        <f t="shared" si="1"/>
        <v>0.14000000000000001</v>
      </c>
      <c r="P23" s="40">
        <f t="shared" si="2"/>
        <v>11.200000000000001</v>
      </c>
      <c r="Q23" s="43"/>
      <c r="R23" s="42"/>
      <c r="S23" s="41"/>
      <c r="T23" s="42"/>
      <c r="U23" s="99" t="s">
        <v>35</v>
      </c>
      <c r="V23" s="38">
        <v>80</v>
      </c>
      <c r="W23" s="37">
        <f t="shared" si="3"/>
        <v>160</v>
      </c>
      <c r="X23" s="36">
        <f t="shared" si="4"/>
        <v>11.200000000000001</v>
      </c>
      <c r="Y23" s="349">
        <f t="shared" si="5"/>
        <v>896.00000000000011</v>
      </c>
      <c r="Z23" s="365">
        <f t="shared" si="7"/>
        <v>751.52</v>
      </c>
      <c r="AA23" s="354">
        <f t="shared" si="8"/>
        <v>901.82</v>
      </c>
      <c r="AB23" s="33">
        <f t="shared" si="9"/>
        <v>10736</v>
      </c>
      <c r="AC23" s="32">
        <f t="shared" si="6"/>
        <v>12883.2</v>
      </c>
      <c r="AD23" s="81"/>
      <c r="AE23" s="81"/>
      <c r="AF23" s="81"/>
      <c r="AG23" s="81"/>
      <c r="AH23" s="81"/>
      <c r="AI23" s="81"/>
      <c r="AJ23" s="81"/>
      <c r="AK23" s="49" t="s">
        <v>1829</v>
      </c>
      <c r="AL23" s="52" t="s">
        <v>330</v>
      </c>
      <c r="AM23" s="49">
        <v>80</v>
      </c>
      <c r="AN23" s="31">
        <v>10736</v>
      </c>
      <c r="AO23" s="31">
        <f t="shared" si="10"/>
        <v>751.52</v>
      </c>
    </row>
    <row r="24" spans="1:41" ht="15" customHeight="1" x14ac:dyDescent="0.35">
      <c r="A24" s="56" t="s">
        <v>230</v>
      </c>
      <c r="B24" s="55" t="s">
        <v>231</v>
      </c>
      <c r="C24" s="57">
        <v>2000</v>
      </c>
      <c r="D24" s="57">
        <v>1000</v>
      </c>
      <c r="E24" s="54">
        <v>80</v>
      </c>
      <c r="F24" s="52" t="s">
        <v>332</v>
      </c>
      <c r="G24" s="51" t="s">
        <v>333</v>
      </c>
      <c r="H24" s="50" t="s">
        <v>48</v>
      </c>
      <c r="I24" s="48" t="s">
        <v>3</v>
      </c>
      <c r="J24" s="47"/>
      <c r="K24" s="47"/>
      <c r="L24" s="220"/>
      <c r="M24" s="45">
        <v>1</v>
      </c>
      <c r="N24" s="42">
        <f t="shared" si="0"/>
        <v>2</v>
      </c>
      <c r="O24" s="41">
        <f t="shared" si="1"/>
        <v>0.16</v>
      </c>
      <c r="P24" s="40">
        <f t="shared" si="2"/>
        <v>12.8</v>
      </c>
      <c r="Q24" s="43"/>
      <c r="R24" s="42"/>
      <c r="S24" s="41"/>
      <c r="T24" s="42"/>
      <c r="U24" s="39" t="s">
        <v>1</v>
      </c>
      <c r="V24" s="38">
        <v>80</v>
      </c>
      <c r="W24" s="37">
        <f t="shared" si="3"/>
        <v>160</v>
      </c>
      <c r="X24" s="36">
        <f t="shared" si="4"/>
        <v>12.8</v>
      </c>
      <c r="Y24" s="349">
        <f t="shared" si="5"/>
        <v>1024</v>
      </c>
      <c r="Z24" s="365">
        <f t="shared" si="7"/>
        <v>816.64</v>
      </c>
      <c r="AA24" s="354">
        <f t="shared" si="8"/>
        <v>979.97</v>
      </c>
      <c r="AB24" s="33">
        <f t="shared" si="9"/>
        <v>10208</v>
      </c>
      <c r="AC24" s="32">
        <f t="shared" si="6"/>
        <v>12249.6</v>
      </c>
      <c r="AD24" s="81"/>
      <c r="AE24" s="81"/>
      <c r="AF24" s="81"/>
      <c r="AG24" s="81"/>
      <c r="AH24" s="81"/>
      <c r="AI24" s="81"/>
      <c r="AJ24" s="81"/>
      <c r="AK24" s="49" t="s">
        <v>1829</v>
      </c>
      <c r="AL24" s="52" t="s">
        <v>332</v>
      </c>
      <c r="AM24" s="49">
        <v>80</v>
      </c>
      <c r="AN24" s="31">
        <v>10208</v>
      </c>
      <c r="AO24" s="31">
        <f t="shared" si="10"/>
        <v>816.64</v>
      </c>
    </row>
    <row r="25" spans="1:41" ht="15" customHeight="1" x14ac:dyDescent="0.35">
      <c r="A25" s="56" t="s">
        <v>230</v>
      </c>
      <c r="B25" s="55" t="s">
        <v>231</v>
      </c>
      <c r="C25" s="57">
        <v>2000</v>
      </c>
      <c r="D25" s="57">
        <v>1000</v>
      </c>
      <c r="E25" s="54">
        <v>90</v>
      </c>
      <c r="F25" s="52" t="s">
        <v>334</v>
      </c>
      <c r="G25" s="51" t="s">
        <v>335</v>
      </c>
      <c r="H25" s="50" t="s">
        <v>48</v>
      </c>
      <c r="I25" s="48" t="s">
        <v>3</v>
      </c>
      <c r="J25" s="47"/>
      <c r="K25" s="47"/>
      <c r="L25" s="220"/>
      <c r="M25" s="45">
        <v>1</v>
      </c>
      <c r="N25" s="42">
        <f t="shared" si="0"/>
        <v>2</v>
      </c>
      <c r="O25" s="41">
        <f t="shared" si="1"/>
        <v>0.18</v>
      </c>
      <c r="P25" s="40">
        <f t="shared" si="2"/>
        <v>14.399999999999999</v>
      </c>
      <c r="Q25" s="43"/>
      <c r="R25" s="42"/>
      <c r="S25" s="41"/>
      <c r="T25" s="42"/>
      <c r="U25" s="302" t="s">
        <v>34</v>
      </c>
      <c r="V25" s="38">
        <v>80</v>
      </c>
      <c r="W25" s="37">
        <f t="shared" si="3"/>
        <v>160</v>
      </c>
      <c r="X25" s="36">
        <f t="shared" si="4"/>
        <v>14.399999999999999</v>
      </c>
      <c r="Y25" s="349">
        <f t="shared" si="5"/>
        <v>1152</v>
      </c>
      <c r="Z25" s="365">
        <f t="shared" si="7"/>
        <v>912.78</v>
      </c>
      <c r="AA25" s="354">
        <f t="shared" si="8"/>
        <v>1095.3399999999999</v>
      </c>
      <c r="AB25" s="33">
        <f t="shared" si="9"/>
        <v>10142</v>
      </c>
      <c r="AC25" s="32">
        <f t="shared" si="6"/>
        <v>12170.4</v>
      </c>
      <c r="AD25" s="81"/>
      <c r="AE25" s="81"/>
      <c r="AF25" s="81"/>
      <c r="AG25" s="81"/>
      <c r="AH25" s="81"/>
      <c r="AI25" s="81"/>
      <c r="AJ25" s="81"/>
      <c r="AK25" s="49" t="s">
        <v>1829</v>
      </c>
      <c r="AL25" s="52" t="s">
        <v>334</v>
      </c>
      <c r="AM25" s="49">
        <v>80</v>
      </c>
      <c r="AN25" s="31">
        <v>10142</v>
      </c>
      <c r="AO25" s="31">
        <f t="shared" si="10"/>
        <v>912.78</v>
      </c>
    </row>
    <row r="26" spans="1:41" ht="15" customHeight="1" x14ac:dyDescent="0.35">
      <c r="A26" s="56" t="s">
        <v>230</v>
      </c>
      <c r="B26" s="55" t="s">
        <v>231</v>
      </c>
      <c r="C26" s="57">
        <v>2000</v>
      </c>
      <c r="D26" s="57">
        <v>1000</v>
      </c>
      <c r="E26" s="54">
        <v>100</v>
      </c>
      <c r="F26" s="52" t="s">
        <v>336</v>
      </c>
      <c r="G26" s="51" t="s">
        <v>337</v>
      </c>
      <c r="H26" s="50" t="s">
        <v>48</v>
      </c>
      <c r="I26" s="48" t="s">
        <v>3</v>
      </c>
      <c r="J26" s="47"/>
      <c r="K26" s="47"/>
      <c r="L26" s="220"/>
      <c r="M26" s="45">
        <v>1</v>
      </c>
      <c r="N26" s="42">
        <f t="shared" si="0"/>
        <v>2</v>
      </c>
      <c r="O26" s="41">
        <f t="shared" si="1"/>
        <v>0.2</v>
      </c>
      <c r="P26" s="40">
        <f t="shared" si="2"/>
        <v>16</v>
      </c>
      <c r="Q26" s="43"/>
      <c r="R26" s="42"/>
      <c r="S26" s="41"/>
      <c r="T26" s="42"/>
      <c r="U26" s="39" t="s">
        <v>1</v>
      </c>
      <c r="V26" s="38">
        <v>80</v>
      </c>
      <c r="W26" s="37">
        <f t="shared" si="3"/>
        <v>160</v>
      </c>
      <c r="X26" s="36">
        <f t="shared" si="4"/>
        <v>16</v>
      </c>
      <c r="Y26" s="349">
        <f t="shared" si="5"/>
        <v>1280</v>
      </c>
      <c r="Z26" s="365">
        <f t="shared" si="7"/>
        <v>1003.2</v>
      </c>
      <c r="AA26" s="354">
        <f>ROUND(Z26*1.2,2)</f>
        <v>1203.8399999999999</v>
      </c>
      <c r="AB26" s="33">
        <f>ROUND(AN26*(1-$AC$15),2)</f>
        <v>10032</v>
      </c>
      <c r="AC26" s="32">
        <f t="shared" si="6"/>
        <v>12038.4</v>
      </c>
      <c r="AD26" s="81"/>
      <c r="AE26" s="81"/>
      <c r="AF26" s="81"/>
      <c r="AG26" s="81"/>
      <c r="AH26" s="81"/>
      <c r="AI26" s="81"/>
      <c r="AJ26" s="81"/>
      <c r="AK26" s="49" t="s">
        <v>1829</v>
      </c>
      <c r="AL26" s="52" t="s">
        <v>336</v>
      </c>
      <c r="AM26" s="49">
        <v>80</v>
      </c>
      <c r="AN26" s="31">
        <v>10032</v>
      </c>
      <c r="AO26" s="31">
        <f t="shared" si="10"/>
        <v>1003.2</v>
      </c>
    </row>
    <row r="27" spans="1:41" ht="15" customHeight="1" x14ac:dyDescent="0.35">
      <c r="A27" s="56" t="s">
        <v>230</v>
      </c>
      <c r="B27" s="55" t="s">
        <v>231</v>
      </c>
      <c r="C27" s="57">
        <v>2000</v>
      </c>
      <c r="D27" s="57">
        <v>1000</v>
      </c>
      <c r="E27" s="54">
        <v>110</v>
      </c>
      <c r="F27" s="52" t="s">
        <v>338</v>
      </c>
      <c r="G27" s="51" t="s">
        <v>339</v>
      </c>
      <c r="H27" s="50" t="s">
        <v>48</v>
      </c>
      <c r="I27" s="48" t="s">
        <v>3</v>
      </c>
      <c r="J27" s="47"/>
      <c r="K27" s="47"/>
      <c r="L27" s="220"/>
      <c r="M27" s="45">
        <v>1</v>
      </c>
      <c r="N27" s="42">
        <f t="shared" si="0"/>
        <v>2</v>
      </c>
      <c r="O27" s="41">
        <f t="shared" si="1"/>
        <v>0.22</v>
      </c>
      <c r="P27" s="40">
        <f t="shared" si="2"/>
        <v>17.600000000000001</v>
      </c>
      <c r="Q27" s="43"/>
      <c r="R27" s="42"/>
      <c r="S27" s="41"/>
      <c r="T27" s="42"/>
      <c r="U27" s="97" t="s">
        <v>34</v>
      </c>
      <c r="V27" s="38">
        <v>80</v>
      </c>
      <c r="W27" s="37">
        <f t="shared" si="3"/>
        <v>160</v>
      </c>
      <c r="X27" s="36">
        <f t="shared" si="4"/>
        <v>17.600000000000001</v>
      </c>
      <c r="Y27" s="349">
        <f t="shared" si="5"/>
        <v>1408</v>
      </c>
      <c r="Z27" s="365">
        <f t="shared" si="7"/>
        <v>1140.92</v>
      </c>
      <c r="AA27" s="354">
        <f t="shared" si="8"/>
        <v>1369.1</v>
      </c>
      <c r="AB27" s="33">
        <f t="shared" si="9"/>
        <v>10372</v>
      </c>
      <c r="AC27" s="32">
        <f t="shared" si="6"/>
        <v>12446.4</v>
      </c>
      <c r="AD27" s="81"/>
      <c r="AE27" s="81"/>
      <c r="AF27" s="81"/>
      <c r="AG27" s="81"/>
      <c r="AH27" s="81"/>
      <c r="AI27" s="81"/>
      <c r="AJ27" s="81"/>
      <c r="AK27" s="49" t="s">
        <v>1829</v>
      </c>
      <c r="AL27" s="52" t="s">
        <v>338</v>
      </c>
      <c r="AM27" s="49">
        <v>80</v>
      </c>
      <c r="AN27" s="31">
        <v>10372</v>
      </c>
      <c r="AO27" s="31">
        <f t="shared" si="10"/>
        <v>1140.92</v>
      </c>
    </row>
    <row r="28" spans="1:41" ht="15" customHeight="1" x14ac:dyDescent="0.35">
      <c r="A28" s="56" t="s">
        <v>230</v>
      </c>
      <c r="B28" s="55" t="s">
        <v>231</v>
      </c>
      <c r="C28" s="57">
        <v>2000</v>
      </c>
      <c r="D28" s="57">
        <v>1000</v>
      </c>
      <c r="E28" s="54">
        <v>120</v>
      </c>
      <c r="F28" s="52" t="s">
        <v>340</v>
      </c>
      <c r="G28" s="51" t="s">
        <v>341</v>
      </c>
      <c r="H28" s="50" t="s">
        <v>48</v>
      </c>
      <c r="I28" s="48" t="s">
        <v>3</v>
      </c>
      <c r="J28" s="47"/>
      <c r="K28" s="47"/>
      <c r="L28" s="220"/>
      <c r="M28" s="45">
        <v>1</v>
      </c>
      <c r="N28" s="42">
        <f t="shared" si="0"/>
        <v>2</v>
      </c>
      <c r="O28" s="41">
        <f t="shared" si="1"/>
        <v>0.24</v>
      </c>
      <c r="P28" s="40">
        <f t="shared" si="2"/>
        <v>19.2</v>
      </c>
      <c r="Q28" s="43"/>
      <c r="R28" s="42"/>
      <c r="S28" s="41"/>
      <c r="T28" s="42"/>
      <c r="U28" s="97" t="s">
        <v>34</v>
      </c>
      <c r="V28" s="38">
        <v>80</v>
      </c>
      <c r="W28" s="37">
        <f t="shared" si="3"/>
        <v>160</v>
      </c>
      <c r="X28" s="36">
        <f t="shared" si="4"/>
        <v>19.2</v>
      </c>
      <c r="Y28" s="349">
        <f t="shared" si="5"/>
        <v>1536</v>
      </c>
      <c r="Z28" s="365">
        <f t="shared" si="7"/>
        <v>1244.76</v>
      </c>
      <c r="AA28" s="354">
        <f t="shared" si="8"/>
        <v>1493.71</v>
      </c>
      <c r="AB28" s="33">
        <f t="shared" si="9"/>
        <v>10373</v>
      </c>
      <c r="AC28" s="32">
        <f t="shared" si="6"/>
        <v>12447.6</v>
      </c>
      <c r="AD28" s="81"/>
      <c r="AE28" s="81"/>
      <c r="AF28" s="81"/>
      <c r="AG28" s="81"/>
      <c r="AH28" s="81"/>
      <c r="AI28" s="81"/>
      <c r="AJ28" s="81"/>
      <c r="AK28" s="49" t="s">
        <v>1829</v>
      </c>
      <c r="AL28" s="52" t="s">
        <v>340</v>
      </c>
      <c r="AM28" s="49">
        <v>80</v>
      </c>
      <c r="AN28" s="31">
        <v>10373</v>
      </c>
      <c r="AO28" s="31">
        <f t="shared" si="10"/>
        <v>1244.76</v>
      </c>
    </row>
    <row r="29" spans="1:41" ht="15" customHeight="1" x14ac:dyDescent="0.35">
      <c r="A29" s="56" t="s">
        <v>230</v>
      </c>
      <c r="B29" s="53" t="s">
        <v>233</v>
      </c>
      <c r="C29" s="54">
        <v>6000</v>
      </c>
      <c r="D29" s="54">
        <v>1000</v>
      </c>
      <c r="E29" s="54">
        <v>40</v>
      </c>
      <c r="F29" s="52" t="s">
        <v>342</v>
      </c>
      <c r="G29" s="51" t="s">
        <v>343</v>
      </c>
      <c r="H29" s="50" t="s">
        <v>48</v>
      </c>
      <c r="I29" s="48" t="s">
        <v>3</v>
      </c>
      <c r="J29" s="47"/>
      <c r="K29" s="47"/>
      <c r="L29" s="220"/>
      <c r="M29" s="45">
        <v>1</v>
      </c>
      <c r="N29" s="42">
        <f t="shared" si="0"/>
        <v>6</v>
      </c>
      <c r="O29" s="41">
        <f t="shared" si="1"/>
        <v>0.24</v>
      </c>
      <c r="P29" s="40">
        <f t="shared" si="2"/>
        <v>19.2</v>
      </c>
      <c r="Q29" s="43"/>
      <c r="R29" s="42"/>
      <c r="S29" s="41"/>
      <c r="T29" s="42"/>
      <c r="U29" s="97" t="s">
        <v>34</v>
      </c>
      <c r="V29" s="38">
        <v>80</v>
      </c>
      <c r="W29" s="37">
        <f t="shared" si="3"/>
        <v>480</v>
      </c>
      <c r="X29" s="36">
        <f t="shared" si="4"/>
        <v>19.2</v>
      </c>
      <c r="Y29" s="349">
        <f t="shared" si="5"/>
        <v>1536</v>
      </c>
      <c r="Z29" s="365">
        <f t="shared" si="7"/>
        <v>960.52</v>
      </c>
      <c r="AA29" s="354">
        <f t="shared" si="8"/>
        <v>1152.6199999999999</v>
      </c>
      <c r="AB29" s="33">
        <f t="shared" si="9"/>
        <v>24013</v>
      </c>
      <c r="AC29" s="32">
        <f t="shared" si="6"/>
        <v>28815.599999999999</v>
      </c>
      <c r="AD29" s="81"/>
      <c r="AE29" s="81"/>
      <c r="AF29" s="81"/>
      <c r="AG29" s="81"/>
      <c r="AH29" s="81"/>
      <c r="AI29" s="81"/>
      <c r="AJ29" s="81"/>
      <c r="AK29" s="49" t="s">
        <v>1829</v>
      </c>
      <c r="AL29" s="52" t="s">
        <v>342</v>
      </c>
      <c r="AM29" s="49">
        <v>80</v>
      </c>
      <c r="AN29" s="31">
        <v>24013</v>
      </c>
      <c r="AO29" s="31">
        <f t="shared" si="10"/>
        <v>960.52</v>
      </c>
    </row>
    <row r="30" spans="1:41" ht="15" customHeight="1" x14ac:dyDescent="0.35">
      <c r="A30" s="56" t="s">
        <v>230</v>
      </c>
      <c r="B30" s="55" t="s">
        <v>233</v>
      </c>
      <c r="C30" s="54">
        <v>5000</v>
      </c>
      <c r="D30" s="54">
        <v>1000</v>
      </c>
      <c r="E30" s="54">
        <v>50</v>
      </c>
      <c r="F30" s="52" t="s">
        <v>344</v>
      </c>
      <c r="G30" s="51" t="s">
        <v>345</v>
      </c>
      <c r="H30" s="50" t="s">
        <v>48</v>
      </c>
      <c r="I30" s="48" t="s">
        <v>3</v>
      </c>
      <c r="J30" s="47"/>
      <c r="K30" s="47"/>
      <c r="L30" s="220"/>
      <c r="M30" s="45">
        <v>1</v>
      </c>
      <c r="N30" s="42">
        <f t="shared" si="0"/>
        <v>5</v>
      </c>
      <c r="O30" s="41">
        <f t="shared" si="1"/>
        <v>0.25</v>
      </c>
      <c r="P30" s="40">
        <f t="shared" si="2"/>
        <v>20</v>
      </c>
      <c r="Q30" s="43"/>
      <c r="R30" s="42"/>
      <c r="S30" s="41"/>
      <c r="T30" s="42"/>
      <c r="U30" s="97" t="s">
        <v>34</v>
      </c>
      <c r="V30" s="38">
        <v>80</v>
      </c>
      <c r="W30" s="37">
        <f t="shared" si="3"/>
        <v>400</v>
      </c>
      <c r="X30" s="36">
        <f t="shared" si="4"/>
        <v>20</v>
      </c>
      <c r="Y30" s="349">
        <f t="shared" si="5"/>
        <v>1600</v>
      </c>
      <c r="Z30" s="365">
        <f t="shared" si="7"/>
        <v>1077.56</v>
      </c>
      <c r="AA30" s="354">
        <f t="shared" si="8"/>
        <v>1293.07</v>
      </c>
      <c r="AB30" s="33">
        <f t="shared" si="9"/>
        <v>21551.200000000001</v>
      </c>
      <c r="AC30" s="32">
        <f t="shared" si="6"/>
        <v>25861.439999999999</v>
      </c>
      <c r="AD30" s="81"/>
      <c r="AE30" s="81"/>
      <c r="AF30" s="81"/>
      <c r="AG30" s="81"/>
      <c r="AH30" s="81"/>
      <c r="AI30" s="81"/>
      <c r="AJ30" s="81"/>
      <c r="AK30" s="49" t="s">
        <v>1829</v>
      </c>
      <c r="AL30" s="52" t="s">
        <v>344</v>
      </c>
      <c r="AM30" s="49">
        <v>80</v>
      </c>
      <c r="AN30" s="31">
        <v>21551.200000000001</v>
      </c>
      <c r="AO30" s="31">
        <f t="shared" si="10"/>
        <v>1077.56</v>
      </c>
    </row>
    <row r="31" spans="1:41" ht="15" customHeight="1" x14ac:dyDescent="0.35">
      <c r="A31" s="56" t="s">
        <v>230</v>
      </c>
      <c r="B31" s="55" t="s">
        <v>233</v>
      </c>
      <c r="C31" s="54">
        <v>4000</v>
      </c>
      <c r="D31" s="54">
        <v>1000</v>
      </c>
      <c r="E31" s="54">
        <v>60</v>
      </c>
      <c r="F31" s="52" t="s">
        <v>346</v>
      </c>
      <c r="G31" s="51" t="s">
        <v>347</v>
      </c>
      <c r="H31" s="50" t="s">
        <v>48</v>
      </c>
      <c r="I31" s="48" t="s">
        <v>3</v>
      </c>
      <c r="J31" s="47"/>
      <c r="K31" s="47"/>
      <c r="L31" s="220"/>
      <c r="M31" s="45">
        <v>1</v>
      </c>
      <c r="N31" s="42">
        <f t="shared" si="0"/>
        <v>4</v>
      </c>
      <c r="O31" s="41">
        <f t="shared" si="1"/>
        <v>0.24</v>
      </c>
      <c r="P31" s="40">
        <f t="shared" si="2"/>
        <v>19.2</v>
      </c>
      <c r="Q31" s="43"/>
      <c r="R31" s="42"/>
      <c r="S31" s="41"/>
      <c r="T31" s="42"/>
      <c r="U31" s="97" t="s">
        <v>34</v>
      </c>
      <c r="V31" s="38">
        <v>80</v>
      </c>
      <c r="W31" s="37">
        <f t="shared" si="3"/>
        <v>320</v>
      </c>
      <c r="X31" s="36">
        <f t="shared" si="4"/>
        <v>19.2</v>
      </c>
      <c r="Y31" s="349">
        <f t="shared" si="5"/>
        <v>1536</v>
      </c>
      <c r="Z31" s="365">
        <f t="shared" si="7"/>
        <v>1197.9000000000001</v>
      </c>
      <c r="AA31" s="354">
        <f t="shared" si="8"/>
        <v>1437.48</v>
      </c>
      <c r="AB31" s="33">
        <f t="shared" si="9"/>
        <v>19965</v>
      </c>
      <c r="AC31" s="32">
        <f t="shared" si="6"/>
        <v>23958</v>
      </c>
      <c r="AD31" s="81"/>
      <c r="AE31" s="81"/>
      <c r="AF31" s="81"/>
      <c r="AG31" s="81"/>
      <c r="AH31" s="81"/>
      <c r="AI31" s="81"/>
      <c r="AJ31" s="81"/>
      <c r="AK31" s="49" t="s">
        <v>1829</v>
      </c>
      <c r="AL31" s="52" t="s">
        <v>346</v>
      </c>
      <c r="AM31" s="49">
        <v>80</v>
      </c>
      <c r="AN31" s="31">
        <v>19965</v>
      </c>
      <c r="AO31" s="31">
        <f t="shared" si="10"/>
        <v>1197.9000000000001</v>
      </c>
    </row>
    <row r="32" spans="1:41" ht="15" customHeight="1" x14ac:dyDescent="0.35">
      <c r="A32" s="56" t="s">
        <v>230</v>
      </c>
      <c r="B32" s="55" t="s">
        <v>233</v>
      </c>
      <c r="C32" s="54">
        <v>2000</v>
      </c>
      <c r="D32" s="54">
        <v>1000</v>
      </c>
      <c r="E32" s="54">
        <v>70</v>
      </c>
      <c r="F32" s="52" t="s">
        <v>348</v>
      </c>
      <c r="G32" s="51" t="s">
        <v>349</v>
      </c>
      <c r="H32" s="50" t="s">
        <v>48</v>
      </c>
      <c r="I32" s="48" t="s">
        <v>3</v>
      </c>
      <c r="J32" s="47"/>
      <c r="K32" s="47"/>
      <c r="L32" s="220"/>
      <c r="M32" s="45">
        <v>1</v>
      </c>
      <c r="N32" s="42">
        <f t="shared" si="0"/>
        <v>2</v>
      </c>
      <c r="O32" s="41">
        <f t="shared" si="1"/>
        <v>0.14000000000000001</v>
      </c>
      <c r="P32" s="40">
        <f t="shared" si="2"/>
        <v>11.200000000000001</v>
      </c>
      <c r="Q32" s="43"/>
      <c r="R32" s="42"/>
      <c r="S32" s="41"/>
      <c r="T32" s="42"/>
      <c r="U32" s="97" t="s">
        <v>34</v>
      </c>
      <c r="V32" s="38">
        <v>80</v>
      </c>
      <c r="W32" s="37">
        <f t="shared" si="3"/>
        <v>160</v>
      </c>
      <c r="X32" s="36">
        <f t="shared" si="4"/>
        <v>11.200000000000001</v>
      </c>
      <c r="Y32" s="349">
        <f t="shared" si="5"/>
        <v>896.00000000000011</v>
      </c>
      <c r="Z32" s="365">
        <f t="shared" si="7"/>
        <v>1330.56</v>
      </c>
      <c r="AA32" s="354">
        <f t="shared" si="8"/>
        <v>1596.67</v>
      </c>
      <c r="AB32" s="33">
        <f t="shared" si="9"/>
        <v>19008</v>
      </c>
      <c r="AC32" s="32">
        <f t="shared" si="6"/>
        <v>22809.599999999999</v>
      </c>
      <c r="AD32" s="81"/>
      <c r="AE32" s="81"/>
      <c r="AF32" s="81"/>
      <c r="AG32" s="81"/>
      <c r="AH32" s="81"/>
      <c r="AI32" s="81"/>
      <c r="AJ32" s="81"/>
      <c r="AK32" s="49" t="s">
        <v>1829</v>
      </c>
      <c r="AL32" s="52" t="s">
        <v>348</v>
      </c>
      <c r="AM32" s="49">
        <v>80</v>
      </c>
      <c r="AN32" s="31">
        <v>19008</v>
      </c>
      <c r="AO32" s="31">
        <f t="shared" si="10"/>
        <v>1330.56</v>
      </c>
    </row>
    <row r="33" spans="1:41" ht="15" customHeight="1" x14ac:dyDescent="0.35">
      <c r="A33" s="56" t="s">
        <v>230</v>
      </c>
      <c r="B33" s="55" t="s">
        <v>233</v>
      </c>
      <c r="C33" s="57">
        <v>2000</v>
      </c>
      <c r="D33" s="57">
        <v>1000</v>
      </c>
      <c r="E33" s="54">
        <v>80</v>
      </c>
      <c r="F33" s="52" t="s">
        <v>350</v>
      </c>
      <c r="G33" s="51" t="s">
        <v>351</v>
      </c>
      <c r="H33" s="50" t="s">
        <v>48</v>
      </c>
      <c r="I33" s="48" t="s">
        <v>3</v>
      </c>
      <c r="J33" s="47"/>
      <c r="K33" s="47"/>
      <c r="L33" s="220"/>
      <c r="M33" s="45">
        <v>1</v>
      </c>
      <c r="N33" s="42">
        <f t="shared" si="0"/>
        <v>2</v>
      </c>
      <c r="O33" s="41">
        <f t="shared" si="1"/>
        <v>0.16</v>
      </c>
      <c r="P33" s="40">
        <f t="shared" si="2"/>
        <v>12.8</v>
      </c>
      <c r="Q33" s="43"/>
      <c r="R33" s="42"/>
      <c r="S33" s="41"/>
      <c r="T33" s="42"/>
      <c r="U33" s="97" t="s">
        <v>34</v>
      </c>
      <c r="V33" s="38">
        <v>80</v>
      </c>
      <c r="W33" s="37">
        <f t="shared" si="3"/>
        <v>160</v>
      </c>
      <c r="X33" s="36">
        <f t="shared" si="4"/>
        <v>12.8</v>
      </c>
      <c r="Y33" s="349">
        <f t="shared" si="5"/>
        <v>1024</v>
      </c>
      <c r="Z33" s="365">
        <f t="shared" si="7"/>
        <v>1430.88</v>
      </c>
      <c r="AA33" s="354">
        <f t="shared" si="8"/>
        <v>1717.06</v>
      </c>
      <c r="AB33" s="33">
        <f t="shared" si="9"/>
        <v>17886</v>
      </c>
      <c r="AC33" s="32">
        <f t="shared" si="6"/>
        <v>21463.200000000001</v>
      </c>
      <c r="AD33" s="81"/>
      <c r="AE33" s="81"/>
      <c r="AF33" s="81"/>
      <c r="AG33" s="81"/>
      <c r="AH33" s="81"/>
      <c r="AI33" s="81"/>
      <c r="AJ33" s="81"/>
      <c r="AK33" s="49" t="s">
        <v>1829</v>
      </c>
      <c r="AL33" s="52" t="s">
        <v>350</v>
      </c>
      <c r="AM33" s="49">
        <v>80</v>
      </c>
      <c r="AN33" s="31">
        <v>17886</v>
      </c>
      <c r="AO33" s="31">
        <f t="shared" si="10"/>
        <v>1430.88</v>
      </c>
    </row>
    <row r="34" spans="1:41" ht="15" customHeight="1" x14ac:dyDescent="0.35">
      <c r="A34" s="56" t="s">
        <v>230</v>
      </c>
      <c r="B34" s="55" t="s">
        <v>233</v>
      </c>
      <c r="C34" s="57">
        <v>2000</v>
      </c>
      <c r="D34" s="57">
        <v>1000</v>
      </c>
      <c r="E34" s="54">
        <v>90</v>
      </c>
      <c r="F34" s="52" t="s">
        <v>352</v>
      </c>
      <c r="G34" s="51" t="s">
        <v>353</v>
      </c>
      <c r="H34" s="50" t="s">
        <v>48</v>
      </c>
      <c r="I34" s="48" t="s">
        <v>3</v>
      </c>
      <c r="J34" s="47"/>
      <c r="K34" s="47"/>
      <c r="L34" s="220"/>
      <c r="M34" s="45">
        <v>1</v>
      </c>
      <c r="N34" s="42">
        <f t="shared" si="0"/>
        <v>2</v>
      </c>
      <c r="O34" s="41">
        <f t="shared" si="1"/>
        <v>0.18</v>
      </c>
      <c r="P34" s="40">
        <f t="shared" si="2"/>
        <v>14.399999999999999</v>
      </c>
      <c r="Q34" s="43"/>
      <c r="R34" s="42"/>
      <c r="S34" s="41"/>
      <c r="T34" s="42"/>
      <c r="U34" s="97" t="s">
        <v>34</v>
      </c>
      <c r="V34" s="38">
        <v>80</v>
      </c>
      <c r="W34" s="37">
        <f t="shared" si="3"/>
        <v>160</v>
      </c>
      <c r="X34" s="36">
        <f t="shared" si="4"/>
        <v>14.399999999999999</v>
      </c>
      <c r="Y34" s="349">
        <f t="shared" si="5"/>
        <v>1152</v>
      </c>
      <c r="Z34" s="365">
        <f t="shared" si="7"/>
        <v>1533.4</v>
      </c>
      <c r="AA34" s="354">
        <f t="shared" si="8"/>
        <v>1840.08</v>
      </c>
      <c r="AB34" s="33">
        <f t="shared" si="9"/>
        <v>17037.8</v>
      </c>
      <c r="AC34" s="32">
        <f t="shared" si="6"/>
        <v>20445.36</v>
      </c>
      <c r="AD34" s="81"/>
      <c r="AE34" s="81"/>
      <c r="AF34" s="81"/>
      <c r="AG34" s="81"/>
      <c r="AH34" s="81"/>
      <c r="AI34" s="81"/>
      <c r="AJ34" s="81"/>
      <c r="AK34" s="49" t="s">
        <v>1829</v>
      </c>
      <c r="AL34" s="52" t="s">
        <v>352</v>
      </c>
      <c r="AM34" s="49">
        <v>80</v>
      </c>
      <c r="AN34" s="31">
        <v>17037.8</v>
      </c>
      <c r="AO34" s="31">
        <f t="shared" si="10"/>
        <v>1533.4</v>
      </c>
    </row>
    <row r="35" spans="1:41" ht="15" customHeight="1" x14ac:dyDescent="0.35">
      <c r="A35" s="56" t="s">
        <v>230</v>
      </c>
      <c r="B35" s="55" t="s">
        <v>233</v>
      </c>
      <c r="C35" s="57">
        <v>2000</v>
      </c>
      <c r="D35" s="57">
        <v>1000</v>
      </c>
      <c r="E35" s="54">
        <v>100</v>
      </c>
      <c r="F35" s="52" t="s">
        <v>354</v>
      </c>
      <c r="G35" s="51" t="s">
        <v>355</v>
      </c>
      <c r="H35" s="50" t="s">
        <v>48</v>
      </c>
      <c r="I35" s="48" t="s">
        <v>3</v>
      </c>
      <c r="J35" s="47"/>
      <c r="K35" s="47"/>
      <c r="L35" s="220"/>
      <c r="M35" s="45">
        <v>1</v>
      </c>
      <c r="N35" s="42">
        <f t="shared" si="0"/>
        <v>2</v>
      </c>
      <c r="O35" s="41">
        <f t="shared" si="1"/>
        <v>0.2</v>
      </c>
      <c r="P35" s="40">
        <f t="shared" si="2"/>
        <v>16</v>
      </c>
      <c r="Q35" s="43"/>
      <c r="R35" s="42"/>
      <c r="S35" s="41"/>
      <c r="T35" s="42"/>
      <c r="U35" s="97" t="s">
        <v>34</v>
      </c>
      <c r="V35" s="38">
        <v>80</v>
      </c>
      <c r="W35" s="37">
        <f t="shared" si="3"/>
        <v>160</v>
      </c>
      <c r="X35" s="36">
        <f t="shared" si="4"/>
        <v>16</v>
      </c>
      <c r="Y35" s="349">
        <f t="shared" si="5"/>
        <v>1280</v>
      </c>
      <c r="Z35" s="365">
        <f t="shared" si="7"/>
        <v>1683</v>
      </c>
      <c r="AA35" s="354">
        <f t="shared" si="8"/>
        <v>2019.6</v>
      </c>
      <c r="AB35" s="33">
        <f t="shared" si="9"/>
        <v>16830</v>
      </c>
      <c r="AC35" s="32">
        <f t="shared" si="6"/>
        <v>20196</v>
      </c>
      <c r="AD35" s="81"/>
      <c r="AE35" s="81"/>
      <c r="AF35" s="81"/>
      <c r="AG35" s="81"/>
      <c r="AH35" s="81"/>
      <c r="AI35" s="81"/>
      <c r="AJ35" s="81"/>
      <c r="AK35" s="49" t="s">
        <v>1829</v>
      </c>
      <c r="AL35" s="52" t="s">
        <v>354</v>
      </c>
      <c r="AM35" s="49">
        <v>80</v>
      </c>
      <c r="AN35" s="31">
        <v>16830</v>
      </c>
      <c r="AO35" s="31">
        <f t="shared" si="10"/>
        <v>1683</v>
      </c>
    </row>
    <row r="36" spans="1:41" ht="15" customHeight="1" x14ac:dyDescent="0.35">
      <c r="A36" s="56" t="s">
        <v>230</v>
      </c>
      <c r="B36" s="55" t="s">
        <v>233</v>
      </c>
      <c r="C36" s="57">
        <v>2000</v>
      </c>
      <c r="D36" s="57">
        <v>1000</v>
      </c>
      <c r="E36" s="54">
        <v>110</v>
      </c>
      <c r="F36" s="52" t="s">
        <v>356</v>
      </c>
      <c r="G36" s="51" t="s">
        <v>357</v>
      </c>
      <c r="H36" s="50" t="s">
        <v>48</v>
      </c>
      <c r="I36" s="48" t="s">
        <v>3</v>
      </c>
      <c r="J36" s="47"/>
      <c r="K36" s="47"/>
      <c r="L36" s="220"/>
      <c r="M36" s="45">
        <v>1</v>
      </c>
      <c r="N36" s="42">
        <f t="shared" si="0"/>
        <v>2</v>
      </c>
      <c r="O36" s="41">
        <f t="shared" si="1"/>
        <v>0.22</v>
      </c>
      <c r="P36" s="40">
        <f t="shared" si="2"/>
        <v>17.600000000000001</v>
      </c>
      <c r="Q36" s="43"/>
      <c r="R36" s="42"/>
      <c r="S36" s="41"/>
      <c r="T36" s="42"/>
      <c r="U36" s="97" t="s">
        <v>34</v>
      </c>
      <c r="V36" s="38">
        <v>80</v>
      </c>
      <c r="W36" s="37">
        <f t="shared" si="3"/>
        <v>160</v>
      </c>
      <c r="X36" s="36">
        <f t="shared" si="4"/>
        <v>17.600000000000001</v>
      </c>
      <c r="Y36" s="349">
        <f t="shared" si="5"/>
        <v>1408</v>
      </c>
      <c r="Z36" s="365">
        <f t="shared" si="7"/>
        <v>1835.68</v>
      </c>
      <c r="AA36" s="354">
        <f t="shared" si="8"/>
        <v>2202.8200000000002</v>
      </c>
      <c r="AB36" s="33">
        <f t="shared" si="9"/>
        <v>16688</v>
      </c>
      <c r="AC36" s="32">
        <f t="shared" si="6"/>
        <v>20025.599999999999</v>
      </c>
      <c r="AD36" s="81"/>
      <c r="AE36" s="81"/>
      <c r="AF36" s="81"/>
      <c r="AG36" s="81"/>
      <c r="AH36" s="81"/>
      <c r="AI36" s="81"/>
      <c r="AJ36" s="81"/>
      <c r="AK36" s="49" t="s">
        <v>1829</v>
      </c>
      <c r="AL36" s="52" t="s">
        <v>356</v>
      </c>
      <c r="AM36" s="49">
        <v>80</v>
      </c>
      <c r="AN36" s="31">
        <v>16688</v>
      </c>
      <c r="AO36" s="31">
        <f t="shared" si="10"/>
        <v>1835.68</v>
      </c>
    </row>
    <row r="37" spans="1:41" ht="15" customHeight="1" x14ac:dyDescent="0.35">
      <c r="A37" s="56" t="s">
        <v>230</v>
      </c>
      <c r="B37" s="55" t="s">
        <v>233</v>
      </c>
      <c r="C37" s="57">
        <v>2000</v>
      </c>
      <c r="D37" s="57">
        <v>1000</v>
      </c>
      <c r="E37" s="54">
        <v>120</v>
      </c>
      <c r="F37" s="52" t="s">
        <v>358</v>
      </c>
      <c r="G37" s="51" t="s">
        <v>359</v>
      </c>
      <c r="H37" s="50" t="s">
        <v>48</v>
      </c>
      <c r="I37" s="48" t="s">
        <v>3</v>
      </c>
      <c r="J37" s="47"/>
      <c r="K37" s="47"/>
      <c r="L37" s="220"/>
      <c r="M37" s="45">
        <v>1</v>
      </c>
      <c r="N37" s="42">
        <f t="shared" si="0"/>
        <v>2</v>
      </c>
      <c r="O37" s="41">
        <f t="shared" si="1"/>
        <v>0.24</v>
      </c>
      <c r="P37" s="40">
        <f t="shared" si="2"/>
        <v>19.2</v>
      </c>
      <c r="Q37" s="43"/>
      <c r="R37" s="42"/>
      <c r="S37" s="41"/>
      <c r="T37" s="42"/>
      <c r="U37" s="97" t="s">
        <v>34</v>
      </c>
      <c r="V37" s="38">
        <v>80</v>
      </c>
      <c r="W37" s="37">
        <f t="shared" si="3"/>
        <v>160</v>
      </c>
      <c r="X37" s="36">
        <f t="shared" si="4"/>
        <v>19.2</v>
      </c>
      <c r="Y37" s="349">
        <f t="shared" si="5"/>
        <v>1536</v>
      </c>
      <c r="Z37" s="365">
        <f t="shared" si="7"/>
        <v>1950.96</v>
      </c>
      <c r="AA37" s="354">
        <f t="shared" si="8"/>
        <v>2341.15</v>
      </c>
      <c r="AB37" s="33">
        <f t="shared" si="9"/>
        <v>16258</v>
      </c>
      <c r="AC37" s="32">
        <f t="shared" si="6"/>
        <v>19509.599999999999</v>
      </c>
      <c r="AD37" s="81"/>
      <c r="AE37" s="81"/>
      <c r="AF37" s="81"/>
      <c r="AG37" s="81"/>
      <c r="AH37" s="81"/>
      <c r="AI37" s="81"/>
      <c r="AJ37" s="81"/>
      <c r="AK37" s="49" t="s">
        <v>1829</v>
      </c>
      <c r="AL37" s="52" t="s">
        <v>358</v>
      </c>
      <c r="AM37" s="49">
        <v>80</v>
      </c>
      <c r="AN37" s="31">
        <v>16258</v>
      </c>
      <c r="AO37" s="31">
        <f t="shared" si="10"/>
        <v>1950.96</v>
      </c>
    </row>
    <row r="38" spans="1:41" ht="15" customHeight="1" x14ac:dyDescent="0.35">
      <c r="A38" s="56" t="s">
        <v>230</v>
      </c>
      <c r="B38" s="53" t="s">
        <v>234</v>
      </c>
      <c r="C38" s="54">
        <v>6000</v>
      </c>
      <c r="D38" s="54">
        <v>1000</v>
      </c>
      <c r="E38" s="54">
        <v>40</v>
      </c>
      <c r="F38" s="52" t="s">
        <v>360</v>
      </c>
      <c r="G38" s="51" t="s">
        <v>361</v>
      </c>
      <c r="H38" s="50" t="s">
        <v>48</v>
      </c>
      <c r="I38" s="48" t="s">
        <v>3</v>
      </c>
      <c r="J38" s="47"/>
      <c r="K38" s="47"/>
      <c r="L38" s="220"/>
      <c r="M38" s="45">
        <v>1</v>
      </c>
      <c r="N38" s="42">
        <f t="shared" si="0"/>
        <v>6</v>
      </c>
      <c r="O38" s="41">
        <f t="shared" si="1"/>
        <v>0.24</v>
      </c>
      <c r="P38" s="40">
        <f t="shared" si="2"/>
        <v>19.2</v>
      </c>
      <c r="Q38" s="43"/>
      <c r="R38" s="42"/>
      <c r="S38" s="41"/>
      <c r="T38" s="42"/>
      <c r="U38" s="39" t="s">
        <v>1</v>
      </c>
      <c r="V38" s="38">
        <v>80</v>
      </c>
      <c r="W38" s="37">
        <f t="shared" si="3"/>
        <v>480</v>
      </c>
      <c r="X38" s="36">
        <f t="shared" si="4"/>
        <v>19.2</v>
      </c>
      <c r="Y38" s="349">
        <f t="shared" si="5"/>
        <v>1536</v>
      </c>
      <c r="Z38" s="365">
        <f t="shared" si="7"/>
        <v>528.44000000000005</v>
      </c>
      <c r="AA38" s="354">
        <f t="shared" si="8"/>
        <v>634.13</v>
      </c>
      <c r="AB38" s="33">
        <f t="shared" si="9"/>
        <v>13211</v>
      </c>
      <c r="AC38" s="32">
        <f t="shared" si="6"/>
        <v>15853.2</v>
      </c>
      <c r="AD38" s="81"/>
      <c r="AE38" s="81"/>
      <c r="AF38" s="81"/>
      <c r="AG38" s="81"/>
      <c r="AH38" s="81"/>
      <c r="AI38" s="81"/>
      <c r="AJ38" s="81"/>
      <c r="AK38" s="49" t="s">
        <v>1828</v>
      </c>
      <c r="AL38" s="52" t="s">
        <v>360</v>
      </c>
      <c r="AM38" s="49">
        <v>80</v>
      </c>
      <c r="AN38" s="31">
        <v>13211</v>
      </c>
      <c r="AO38" s="31">
        <f t="shared" si="10"/>
        <v>528.44000000000005</v>
      </c>
    </row>
    <row r="39" spans="1:41" ht="15" customHeight="1" x14ac:dyDescent="0.35">
      <c r="A39" s="56" t="s">
        <v>230</v>
      </c>
      <c r="B39" s="55" t="s">
        <v>234</v>
      </c>
      <c r="C39" s="54">
        <v>5000</v>
      </c>
      <c r="D39" s="54">
        <v>1000</v>
      </c>
      <c r="E39" s="54">
        <v>50</v>
      </c>
      <c r="F39" s="52" t="s">
        <v>362</v>
      </c>
      <c r="G39" s="51" t="s">
        <v>363</v>
      </c>
      <c r="H39" s="50" t="s">
        <v>48</v>
      </c>
      <c r="I39" s="48" t="s">
        <v>3</v>
      </c>
      <c r="J39" s="47"/>
      <c r="K39" s="47"/>
      <c r="L39" s="220"/>
      <c r="M39" s="45">
        <v>1</v>
      </c>
      <c r="N39" s="42">
        <f t="shared" si="0"/>
        <v>5</v>
      </c>
      <c r="O39" s="41">
        <f t="shared" si="1"/>
        <v>0.25</v>
      </c>
      <c r="P39" s="40">
        <f t="shared" si="2"/>
        <v>20</v>
      </c>
      <c r="Q39" s="43"/>
      <c r="R39" s="42"/>
      <c r="S39" s="41"/>
      <c r="T39" s="42"/>
      <c r="U39" s="39" t="s">
        <v>1</v>
      </c>
      <c r="V39" s="38">
        <v>80</v>
      </c>
      <c r="W39" s="37">
        <f t="shared" si="3"/>
        <v>400</v>
      </c>
      <c r="X39" s="36">
        <f t="shared" si="4"/>
        <v>20</v>
      </c>
      <c r="Y39" s="349">
        <f t="shared" si="5"/>
        <v>1600</v>
      </c>
      <c r="Z39" s="365">
        <f t="shared" si="7"/>
        <v>614.9</v>
      </c>
      <c r="AA39" s="354">
        <f t="shared" si="8"/>
        <v>737.88</v>
      </c>
      <c r="AB39" s="33">
        <f t="shared" si="9"/>
        <v>12298</v>
      </c>
      <c r="AC39" s="32">
        <f t="shared" si="6"/>
        <v>14757.6</v>
      </c>
      <c r="AD39" s="312"/>
      <c r="AE39" s="81"/>
      <c r="AF39" s="81"/>
      <c r="AG39" s="81"/>
      <c r="AH39" s="81"/>
      <c r="AI39" s="81"/>
      <c r="AJ39" s="81"/>
      <c r="AK39" s="49" t="s">
        <v>1828</v>
      </c>
      <c r="AL39" s="52" t="s">
        <v>362</v>
      </c>
      <c r="AM39" s="49">
        <v>80</v>
      </c>
      <c r="AN39" s="31">
        <v>12298</v>
      </c>
      <c r="AO39" s="31">
        <f t="shared" si="10"/>
        <v>614.9</v>
      </c>
    </row>
    <row r="40" spans="1:41" ht="15" customHeight="1" x14ac:dyDescent="0.35">
      <c r="A40" s="56" t="s">
        <v>230</v>
      </c>
      <c r="B40" s="55" t="s">
        <v>234</v>
      </c>
      <c r="C40" s="54">
        <v>4000</v>
      </c>
      <c r="D40" s="54">
        <v>1000</v>
      </c>
      <c r="E40" s="54">
        <v>60</v>
      </c>
      <c r="F40" s="52" t="s">
        <v>364</v>
      </c>
      <c r="G40" s="51" t="s">
        <v>365</v>
      </c>
      <c r="H40" s="50" t="s">
        <v>48</v>
      </c>
      <c r="I40" s="48" t="s">
        <v>3</v>
      </c>
      <c r="J40" s="47"/>
      <c r="K40" s="47"/>
      <c r="L40" s="220"/>
      <c r="M40" s="45">
        <v>1</v>
      </c>
      <c r="N40" s="42">
        <f t="shared" si="0"/>
        <v>4</v>
      </c>
      <c r="O40" s="41">
        <f t="shared" si="1"/>
        <v>0.24</v>
      </c>
      <c r="P40" s="40">
        <f t="shared" si="2"/>
        <v>19.2</v>
      </c>
      <c r="Q40" s="43"/>
      <c r="R40" s="42"/>
      <c r="S40" s="41"/>
      <c r="T40" s="42"/>
      <c r="U40" s="302" t="s">
        <v>34</v>
      </c>
      <c r="V40" s="38">
        <v>80</v>
      </c>
      <c r="W40" s="37">
        <f t="shared" si="3"/>
        <v>320</v>
      </c>
      <c r="X40" s="36">
        <f t="shared" si="4"/>
        <v>19.2</v>
      </c>
      <c r="Y40" s="349">
        <f t="shared" si="5"/>
        <v>1536</v>
      </c>
      <c r="Z40" s="365">
        <f t="shared" si="7"/>
        <v>715.44</v>
      </c>
      <c r="AA40" s="354">
        <f t="shared" si="8"/>
        <v>858.53</v>
      </c>
      <c r="AB40" s="33">
        <f t="shared" si="9"/>
        <v>11924</v>
      </c>
      <c r="AC40" s="32">
        <f t="shared" si="6"/>
        <v>14308.8</v>
      </c>
      <c r="AD40" s="81"/>
      <c r="AE40" s="81"/>
      <c r="AF40" s="81"/>
      <c r="AG40" s="81"/>
      <c r="AH40" s="81"/>
      <c r="AI40" s="81"/>
      <c r="AJ40" s="81"/>
      <c r="AK40" s="49" t="s">
        <v>1828</v>
      </c>
      <c r="AL40" s="52" t="s">
        <v>364</v>
      </c>
      <c r="AM40" s="49">
        <v>80</v>
      </c>
      <c r="AN40" s="31">
        <v>11924</v>
      </c>
      <c r="AO40" s="31">
        <f t="shared" si="10"/>
        <v>715.44</v>
      </c>
    </row>
    <row r="41" spans="1:41" ht="15" customHeight="1" x14ac:dyDescent="0.35">
      <c r="A41" s="56" t="s">
        <v>230</v>
      </c>
      <c r="B41" s="55" t="s">
        <v>234</v>
      </c>
      <c r="C41" s="54">
        <v>2000</v>
      </c>
      <c r="D41" s="54">
        <v>1000</v>
      </c>
      <c r="E41" s="54">
        <v>70</v>
      </c>
      <c r="F41" s="52" t="s">
        <v>366</v>
      </c>
      <c r="G41" s="51" t="s">
        <v>367</v>
      </c>
      <c r="H41" s="50" t="s">
        <v>48</v>
      </c>
      <c r="I41" s="48" t="s">
        <v>3</v>
      </c>
      <c r="J41" s="47"/>
      <c r="K41" s="47"/>
      <c r="L41" s="220"/>
      <c r="M41" s="45">
        <v>1</v>
      </c>
      <c r="N41" s="42">
        <f t="shared" si="0"/>
        <v>2</v>
      </c>
      <c r="O41" s="41">
        <f t="shared" si="1"/>
        <v>0.14000000000000001</v>
      </c>
      <c r="P41" s="40">
        <f t="shared" si="2"/>
        <v>11.200000000000001</v>
      </c>
      <c r="Q41" s="43"/>
      <c r="R41" s="42"/>
      <c r="S41" s="41"/>
      <c r="T41" s="42"/>
      <c r="U41" s="97" t="s">
        <v>34</v>
      </c>
      <c r="V41" s="38">
        <v>80</v>
      </c>
      <c r="W41" s="37">
        <f t="shared" si="3"/>
        <v>160</v>
      </c>
      <c r="X41" s="36">
        <f t="shared" si="4"/>
        <v>11.200000000000001</v>
      </c>
      <c r="Y41" s="349">
        <f t="shared" si="5"/>
        <v>896.00000000000011</v>
      </c>
      <c r="Z41" s="365">
        <f t="shared" si="7"/>
        <v>808.5</v>
      </c>
      <c r="AA41" s="354">
        <f t="shared" si="8"/>
        <v>970.2</v>
      </c>
      <c r="AB41" s="33">
        <f t="shared" si="9"/>
        <v>11550</v>
      </c>
      <c r="AC41" s="32">
        <f t="shared" si="6"/>
        <v>13860</v>
      </c>
      <c r="AD41" s="81"/>
      <c r="AE41" s="81"/>
      <c r="AF41" s="81"/>
      <c r="AG41" s="81"/>
      <c r="AH41" s="81"/>
      <c r="AI41" s="81"/>
      <c r="AJ41" s="81"/>
      <c r="AK41" s="49" t="s">
        <v>1828</v>
      </c>
      <c r="AL41" s="52" t="s">
        <v>366</v>
      </c>
      <c r="AM41" s="49">
        <v>80</v>
      </c>
      <c r="AN41" s="31">
        <v>11550</v>
      </c>
      <c r="AO41" s="31">
        <f t="shared" si="10"/>
        <v>808.5</v>
      </c>
    </row>
    <row r="42" spans="1:41" ht="15" customHeight="1" x14ac:dyDescent="0.35">
      <c r="A42" s="56" t="s">
        <v>230</v>
      </c>
      <c r="B42" s="55" t="s">
        <v>234</v>
      </c>
      <c r="C42" s="57">
        <v>2000</v>
      </c>
      <c r="D42" s="57">
        <v>1000</v>
      </c>
      <c r="E42" s="54">
        <v>80</v>
      </c>
      <c r="F42" s="52" t="s">
        <v>368</v>
      </c>
      <c r="G42" s="51" t="s">
        <v>369</v>
      </c>
      <c r="H42" s="50" t="s">
        <v>48</v>
      </c>
      <c r="I42" s="48" t="s">
        <v>3</v>
      </c>
      <c r="J42" s="47"/>
      <c r="K42" s="47"/>
      <c r="L42" s="220"/>
      <c r="M42" s="45">
        <v>1</v>
      </c>
      <c r="N42" s="42">
        <f t="shared" si="0"/>
        <v>2</v>
      </c>
      <c r="O42" s="41">
        <f t="shared" si="1"/>
        <v>0.16</v>
      </c>
      <c r="P42" s="40">
        <f t="shared" si="2"/>
        <v>12.8</v>
      </c>
      <c r="Q42" s="43"/>
      <c r="R42" s="42"/>
      <c r="S42" s="41"/>
      <c r="T42" s="42"/>
      <c r="U42" s="302" t="s">
        <v>34</v>
      </c>
      <c r="V42" s="38">
        <v>80</v>
      </c>
      <c r="W42" s="37">
        <f t="shared" si="3"/>
        <v>160</v>
      </c>
      <c r="X42" s="36">
        <f t="shared" si="4"/>
        <v>12.8</v>
      </c>
      <c r="Y42" s="349">
        <f t="shared" si="5"/>
        <v>1024</v>
      </c>
      <c r="Z42" s="365">
        <f t="shared" si="7"/>
        <v>877.36</v>
      </c>
      <c r="AA42" s="354">
        <f t="shared" si="8"/>
        <v>1052.83</v>
      </c>
      <c r="AB42" s="33">
        <f t="shared" si="9"/>
        <v>10967</v>
      </c>
      <c r="AC42" s="32">
        <f t="shared" si="6"/>
        <v>13160.4</v>
      </c>
      <c r="AD42" s="81"/>
      <c r="AE42" s="81"/>
      <c r="AF42" s="81"/>
      <c r="AG42" s="81"/>
      <c r="AH42" s="81"/>
      <c r="AI42" s="81"/>
      <c r="AJ42" s="81"/>
      <c r="AK42" s="49" t="s">
        <v>1828</v>
      </c>
      <c r="AL42" s="52" t="s">
        <v>368</v>
      </c>
      <c r="AM42" s="49">
        <v>80</v>
      </c>
      <c r="AN42" s="31">
        <v>10967</v>
      </c>
      <c r="AO42" s="31">
        <f t="shared" si="10"/>
        <v>877.36</v>
      </c>
    </row>
    <row r="43" spans="1:41" ht="15" customHeight="1" x14ac:dyDescent="0.35">
      <c r="A43" s="56" t="s">
        <v>230</v>
      </c>
      <c r="B43" s="55" t="s">
        <v>234</v>
      </c>
      <c r="C43" s="57">
        <v>2000</v>
      </c>
      <c r="D43" s="57">
        <v>1000</v>
      </c>
      <c r="E43" s="54">
        <v>90</v>
      </c>
      <c r="F43" s="52" t="s">
        <v>370</v>
      </c>
      <c r="G43" s="51" t="s">
        <v>371</v>
      </c>
      <c r="H43" s="50" t="s">
        <v>48</v>
      </c>
      <c r="I43" s="48" t="s">
        <v>3</v>
      </c>
      <c r="J43" s="47"/>
      <c r="K43" s="47"/>
      <c r="L43" s="220"/>
      <c r="M43" s="45">
        <v>1</v>
      </c>
      <c r="N43" s="42">
        <f t="shared" si="0"/>
        <v>2</v>
      </c>
      <c r="O43" s="41">
        <f t="shared" si="1"/>
        <v>0.18</v>
      </c>
      <c r="P43" s="40">
        <f t="shared" si="2"/>
        <v>14.399999999999999</v>
      </c>
      <c r="Q43" s="43"/>
      <c r="R43" s="42"/>
      <c r="S43" s="41"/>
      <c r="T43" s="42"/>
      <c r="U43" s="97" t="s">
        <v>34</v>
      </c>
      <c r="V43" s="38">
        <v>80</v>
      </c>
      <c r="W43" s="37">
        <f t="shared" si="3"/>
        <v>160</v>
      </c>
      <c r="X43" s="36">
        <f t="shared" si="4"/>
        <v>14.399999999999999</v>
      </c>
      <c r="Y43" s="349">
        <f t="shared" si="5"/>
        <v>1152</v>
      </c>
      <c r="Z43" s="365">
        <f t="shared" si="7"/>
        <v>985.16</v>
      </c>
      <c r="AA43" s="354">
        <f t="shared" si="8"/>
        <v>1182.19</v>
      </c>
      <c r="AB43" s="33">
        <f t="shared" si="9"/>
        <v>10946.2</v>
      </c>
      <c r="AC43" s="32">
        <f t="shared" si="6"/>
        <v>13135.44</v>
      </c>
      <c r="AD43" s="81"/>
      <c r="AE43" s="81"/>
      <c r="AF43" s="81"/>
      <c r="AG43" s="81"/>
      <c r="AH43" s="81"/>
      <c r="AI43" s="81"/>
      <c r="AJ43" s="81"/>
      <c r="AK43" s="49" t="s">
        <v>1828</v>
      </c>
      <c r="AL43" s="52" t="s">
        <v>370</v>
      </c>
      <c r="AM43" s="49">
        <v>80</v>
      </c>
      <c r="AN43" s="31">
        <v>10946.2</v>
      </c>
      <c r="AO43" s="31">
        <f t="shared" si="10"/>
        <v>985.16</v>
      </c>
    </row>
    <row r="44" spans="1:41" ht="15" customHeight="1" x14ac:dyDescent="0.35">
      <c r="A44" s="56" t="s">
        <v>230</v>
      </c>
      <c r="B44" s="55" t="s">
        <v>234</v>
      </c>
      <c r="C44" s="57">
        <v>2000</v>
      </c>
      <c r="D44" s="57">
        <v>1000</v>
      </c>
      <c r="E44" s="54">
        <v>100</v>
      </c>
      <c r="F44" s="52" t="s">
        <v>372</v>
      </c>
      <c r="G44" s="51" t="s">
        <v>373</v>
      </c>
      <c r="H44" s="50" t="s">
        <v>48</v>
      </c>
      <c r="I44" s="48" t="s">
        <v>3</v>
      </c>
      <c r="J44" s="47"/>
      <c r="K44" s="47"/>
      <c r="L44" s="220"/>
      <c r="M44" s="45">
        <v>1</v>
      </c>
      <c r="N44" s="42">
        <f t="shared" si="0"/>
        <v>2</v>
      </c>
      <c r="O44" s="41">
        <f t="shared" si="1"/>
        <v>0.2</v>
      </c>
      <c r="P44" s="40">
        <f t="shared" si="2"/>
        <v>16</v>
      </c>
      <c r="Q44" s="43"/>
      <c r="R44" s="42"/>
      <c r="S44" s="41"/>
      <c r="T44" s="42"/>
      <c r="U44" s="302" t="s">
        <v>34</v>
      </c>
      <c r="V44" s="38">
        <v>80</v>
      </c>
      <c r="W44" s="37">
        <f t="shared" si="3"/>
        <v>160</v>
      </c>
      <c r="X44" s="36">
        <f t="shared" si="4"/>
        <v>16</v>
      </c>
      <c r="Y44" s="349">
        <f t="shared" si="5"/>
        <v>1280</v>
      </c>
      <c r="Z44" s="365">
        <f t="shared" si="7"/>
        <v>1049.4000000000001</v>
      </c>
      <c r="AA44" s="354">
        <f t="shared" si="8"/>
        <v>1259.28</v>
      </c>
      <c r="AB44" s="33">
        <f t="shared" si="9"/>
        <v>10494</v>
      </c>
      <c r="AC44" s="32">
        <f t="shared" si="6"/>
        <v>12592.8</v>
      </c>
      <c r="AD44" s="81"/>
      <c r="AE44" s="81"/>
      <c r="AF44" s="81"/>
      <c r="AG44" s="81"/>
      <c r="AH44" s="81"/>
      <c r="AI44" s="81"/>
      <c r="AJ44" s="81"/>
      <c r="AK44" s="49" t="s">
        <v>1828</v>
      </c>
      <c r="AL44" s="52" t="s">
        <v>372</v>
      </c>
      <c r="AM44" s="49">
        <v>80</v>
      </c>
      <c r="AN44" s="31">
        <v>10494</v>
      </c>
      <c r="AO44" s="31">
        <f t="shared" si="10"/>
        <v>1049.4000000000001</v>
      </c>
    </row>
    <row r="45" spans="1:41" ht="15" customHeight="1" x14ac:dyDescent="0.35">
      <c r="A45" s="56" t="s">
        <v>230</v>
      </c>
      <c r="B45" s="55" t="s">
        <v>234</v>
      </c>
      <c r="C45" s="57">
        <v>2000</v>
      </c>
      <c r="D45" s="57">
        <v>1000</v>
      </c>
      <c r="E45" s="54">
        <v>110</v>
      </c>
      <c r="F45" s="52" t="s">
        <v>374</v>
      </c>
      <c r="G45" s="51" t="s">
        <v>375</v>
      </c>
      <c r="H45" s="50" t="s">
        <v>48</v>
      </c>
      <c r="I45" s="48" t="s">
        <v>3</v>
      </c>
      <c r="J45" s="47"/>
      <c r="K45" s="47"/>
      <c r="L45" s="220"/>
      <c r="M45" s="45">
        <v>1</v>
      </c>
      <c r="N45" s="42">
        <f t="shared" si="0"/>
        <v>2</v>
      </c>
      <c r="O45" s="41">
        <f t="shared" si="1"/>
        <v>0.22</v>
      </c>
      <c r="P45" s="40">
        <f t="shared" si="2"/>
        <v>17.600000000000001</v>
      </c>
      <c r="Q45" s="43"/>
      <c r="R45" s="42"/>
      <c r="S45" s="41"/>
      <c r="T45" s="42"/>
      <c r="U45" s="97" t="s">
        <v>34</v>
      </c>
      <c r="V45" s="38">
        <v>80</v>
      </c>
      <c r="W45" s="37">
        <f t="shared" si="3"/>
        <v>160</v>
      </c>
      <c r="X45" s="36">
        <f t="shared" si="4"/>
        <v>17.600000000000001</v>
      </c>
      <c r="Y45" s="349">
        <f t="shared" si="5"/>
        <v>1408</v>
      </c>
      <c r="Z45" s="365">
        <f t="shared" si="7"/>
        <v>1189.32</v>
      </c>
      <c r="AA45" s="354">
        <f t="shared" si="8"/>
        <v>1427.18</v>
      </c>
      <c r="AB45" s="33">
        <f t="shared" si="9"/>
        <v>10812</v>
      </c>
      <c r="AC45" s="32">
        <f t="shared" si="6"/>
        <v>12974.4</v>
      </c>
      <c r="AD45" s="81"/>
      <c r="AE45" s="81"/>
      <c r="AF45" s="81"/>
      <c r="AG45" s="81"/>
      <c r="AH45" s="81"/>
      <c r="AI45" s="81"/>
      <c r="AJ45" s="81"/>
      <c r="AK45" s="49" t="s">
        <v>1828</v>
      </c>
      <c r="AL45" s="52" t="s">
        <v>374</v>
      </c>
      <c r="AM45" s="49">
        <v>80</v>
      </c>
      <c r="AN45" s="31">
        <v>10812</v>
      </c>
      <c r="AO45" s="31">
        <f t="shared" si="10"/>
        <v>1189.32</v>
      </c>
    </row>
    <row r="46" spans="1:41" ht="15" customHeight="1" x14ac:dyDescent="0.35">
      <c r="A46" s="56" t="s">
        <v>230</v>
      </c>
      <c r="B46" s="55" t="s">
        <v>234</v>
      </c>
      <c r="C46" s="57">
        <v>2000</v>
      </c>
      <c r="D46" s="57">
        <v>1000</v>
      </c>
      <c r="E46" s="54">
        <v>120</v>
      </c>
      <c r="F46" s="52" t="s">
        <v>376</v>
      </c>
      <c r="G46" s="51" t="s">
        <v>377</v>
      </c>
      <c r="H46" s="50" t="s">
        <v>48</v>
      </c>
      <c r="I46" s="48" t="s">
        <v>3</v>
      </c>
      <c r="J46" s="47"/>
      <c r="K46" s="47"/>
      <c r="L46" s="220"/>
      <c r="M46" s="45">
        <v>1</v>
      </c>
      <c r="N46" s="42">
        <f t="shared" si="0"/>
        <v>2</v>
      </c>
      <c r="O46" s="41">
        <f t="shared" si="1"/>
        <v>0.24</v>
      </c>
      <c r="P46" s="40">
        <f t="shared" si="2"/>
        <v>19.2</v>
      </c>
      <c r="Q46" s="43"/>
      <c r="R46" s="42"/>
      <c r="S46" s="41"/>
      <c r="T46" s="42"/>
      <c r="U46" s="97" t="s">
        <v>34</v>
      </c>
      <c r="V46" s="38">
        <v>80</v>
      </c>
      <c r="W46" s="37">
        <f t="shared" si="3"/>
        <v>160</v>
      </c>
      <c r="X46" s="36">
        <f t="shared" si="4"/>
        <v>19.2</v>
      </c>
      <c r="Y46" s="349">
        <f t="shared" si="5"/>
        <v>1536</v>
      </c>
      <c r="Z46" s="365">
        <f t="shared" si="7"/>
        <v>1259.28</v>
      </c>
      <c r="AA46" s="354">
        <f t="shared" si="8"/>
        <v>1511.14</v>
      </c>
      <c r="AB46" s="33">
        <f t="shared" si="9"/>
        <v>10494</v>
      </c>
      <c r="AC46" s="32">
        <f t="shared" si="6"/>
        <v>12592.8</v>
      </c>
      <c r="AD46" s="81"/>
      <c r="AE46" s="81"/>
      <c r="AF46" s="81"/>
      <c r="AG46" s="81"/>
      <c r="AH46" s="81"/>
      <c r="AI46" s="81"/>
      <c r="AJ46" s="81"/>
      <c r="AK46" s="49" t="s">
        <v>1828</v>
      </c>
      <c r="AL46" s="52" t="s">
        <v>376</v>
      </c>
      <c r="AM46" s="49">
        <v>80</v>
      </c>
      <c r="AN46" s="31">
        <v>10494</v>
      </c>
      <c r="AO46" s="31">
        <f t="shared" si="10"/>
        <v>1259.28</v>
      </c>
    </row>
    <row r="47" spans="1:41" ht="15" customHeight="1" x14ac:dyDescent="0.35">
      <c r="A47" s="56" t="s">
        <v>230</v>
      </c>
      <c r="B47" s="53" t="s">
        <v>235</v>
      </c>
      <c r="C47" s="54">
        <v>6000</v>
      </c>
      <c r="D47" s="54">
        <v>1000</v>
      </c>
      <c r="E47" s="54">
        <v>40</v>
      </c>
      <c r="F47" s="52" t="s">
        <v>378</v>
      </c>
      <c r="G47" s="51" t="s">
        <v>379</v>
      </c>
      <c r="H47" s="50" t="s">
        <v>48</v>
      </c>
      <c r="I47" s="48" t="s">
        <v>3</v>
      </c>
      <c r="J47" s="47"/>
      <c r="K47" s="47"/>
      <c r="L47" s="220"/>
      <c r="M47" s="45">
        <v>1</v>
      </c>
      <c r="N47" s="42">
        <f t="shared" si="0"/>
        <v>6</v>
      </c>
      <c r="O47" s="41">
        <f t="shared" si="1"/>
        <v>0.24</v>
      </c>
      <c r="P47" s="40">
        <f t="shared" si="2"/>
        <v>19.2</v>
      </c>
      <c r="Q47" s="43"/>
      <c r="R47" s="42"/>
      <c r="S47" s="41"/>
      <c r="T47" s="42"/>
      <c r="U47" s="39" t="s">
        <v>1</v>
      </c>
      <c r="V47" s="38">
        <v>80</v>
      </c>
      <c r="W47" s="37">
        <f t="shared" si="3"/>
        <v>480</v>
      </c>
      <c r="X47" s="36">
        <f t="shared" si="4"/>
        <v>19.2</v>
      </c>
      <c r="Y47" s="349">
        <f t="shared" si="5"/>
        <v>1536</v>
      </c>
      <c r="Z47" s="365">
        <f t="shared" si="7"/>
        <v>571.55999999999995</v>
      </c>
      <c r="AA47" s="354">
        <f t="shared" si="8"/>
        <v>685.87</v>
      </c>
      <c r="AB47" s="33">
        <f t="shared" si="9"/>
        <v>14289</v>
      </c>
      <c r="AC47" s="32">
        <f t="shared" si="6"/>
        <v>17146.8</v>
      </c>
      <c r="AD47" s="81"/>
      <c r="AE47" s="81"/>
      <c r="AF47" s="81"/>
      <c r="AG47" s="81"/>
      <c r="AH47" s="81"/>
      <c r="AI47" s="81"/>
      <c r="AJ47" s="81"/>
      <c r="AK47" s="49" t="s">
        <v>1833</v>
      </c>
      <c r="AL47" s="52" t="s">
        <v>378</v>
      </c>
      <c r="AM47" s="49">
        <v>80</v>
      </c>
      <c r="AN47" s="31">
        <v>14289</v>
      </c>
      <c r="AO47" s="31">
        <f t="shared" si="10"/>
        <v>571.55999999999995</v>
      </c>
    </row>
    <row r="48" spans="1:41" ht="15" customHeight="1" x14ac:dyDescent="0.35">
      <c r="A48" s="56" t="s">
        <v>230</v>
      </c>
      <c r="B48" s="55" t="s">
        <v>235</v>
      </c>
      <c r="C48" s="54">
        <v>5000</v>
      </c>
      <c r="D48" s="54">
        <v>1000</v>
      </c>
      <c r="E48" s="54">
        <v>50</v>
      </c>
      <c r="F48" s="52" t="s">
        <v>380</v>
      </c>
      <c r="G48" s="51" t="s">
        <v>381</v>
      </c>
      <c r="H48" s="50" t="s">
        <v>48</v>
      </c>
      <c r="I48" s="48" t="s">
        <v>3</v>
      </c>
      <c r="J48" s="47"/>
      <c r="K48" s="47"/>
      <c r="L48" s="220"/>
      <c r="M48" s="45">
        <v>1</v>
      </c>
      <c r="N48" s="42">
        <f t="shared" si="0"/>
        <v>5</v>
      </c>
      <c r="O48" s="41">
        <f t="shared" si="1"/>
        <v>0.25</v>
      </c>
      <c r="P48" s="40">
        <f t="shared" si="2"/>
        <v>20</v>
      </c>
      <c r="Q48" s="43"/>
      <c r="R48" s="42"/>
      <c r="S48" s="41"/>
      <c r="T48" s="42"/>
      <c r="U48" s="39" t="s">
        <v>1</v>
      </c>
      <c r="V48" s="38">
        <v>80</v>
      </c>
      <c r="W48" s="37">
        <f t="shared" si="3"/>
        <v>400</v>
      </c>
      <c r="X48" s="36">
        <f t="shared" si="4"/>
        <v>20</v>
      </c>
      <c r="Y48" s="349">
        <f t="shared" si="5"/>
        <v>1600</v>
      </c>
      <c r="Z48" s="365">
        <f t="shared" si="7"/>
        <v>667.7</v>
      </c>
      <c r="AA48" s="354">
        <f t="shared" si="8"/>
        <v>801.24</v>
      </c>
      <c r="AB48" s="33">
        <f t="shared" si="9"/>
        <v>13354</v>
      </c>
      <c r="AC48" s="32">
        <f t="shared" si="6"/>
        <v>16024.8</v>
      </c>
      <c r="AD48" s="81"/>
      <c r="AE48" s="81"/>
      <c r="AF48" s="81"/>
      <c r="AG48" s="81"/>
      <c r="AH48" s="81"/>
      <c r="AI48" s="81"/>
      <c r="AJ48" s="81"/>
      <c r="AK48" s="49" t="s">
        <v>1833</v>
      </c>
      <c r="AL48" s="52" t="s">
        <v>380</v>
      </c>
      <c r="AM48" s="49">
        <v>80</v>
      </c>
      <c r="AN48" s="31">
        <v>13354</v>
      </c>
      <c r="AO48" s="31">
        <f t="shared" si="10"/>
        <v>667.7</v>
      </c>
    </row>
    <row r="49" spans="1:41" ht="15" customHeight="1" x14ac:dyDescent="0.35">
      <c r="A49" s="56" t="s">
        <v>230</v>
      </c>
      <c r="B49" s="55" t="s">
        <v>235</v>
      </c>
      <c r="C49" s="54">
        <v>4000</v>
      </c>
      <c r="D49" s="54">
        <v>1000</v>
      </c>
      <c r="E49" s="54">
        <v>60</v>
      </c>
      <c r="F49" s="52" t="s">
        <v>382</v>
      </c>
      <c r="G49" s="51" t="s">
        <v>383</v>
      </c>
      <c r="H49" s="50" t="s">
        <v>48</v>
      </c>
      <c r="I49" s="48" t="s">
        <v>3</v>
      </c>
      <c r="J49" s="47"/>
      <c r="K49" s="47"/>
      <c r="L49" s="220"/>
      <c r="M49" s="45">
        <v>1</v>
      </c>
      <c r="N49" s="42">
        <f t="shared" si="0"/>
        <v>4</v>
      </c>
      <c r="O49" s="41">
        <f t="shared" si="1"/>
        <v>0.24</v>
      </c>
      <c r="P49" s="40">
        <f t="shared" si="2"/>
        <v>19.2</v>
      </c>
      <c r="Q49" s="43"/>
      <c r="R49" s="42"/>
      <c r="S49" s="41"/>
      <c r="T49" s="42"/>
      <c r="U49" s="99" t="s">
        <v>35</v>
      </c>
      <c r="V49" s="38">
        <v>80</v>
      </c>
      <c r="W49" s="37">
        <f t="shared" si="3"/>
        <v>320</v>
      </c>
      <c r="X49" s="36">
        <f t="shared" si="4"/>
        <v>19.2</v>
      </c>
      <c r="Y49" s="349">
        <f t="shared" si="5"/>
        <v>1536</v>
      </c>
      <c r="Z49" s="365">
        <f t="shared" si="7"/>
        <v>749.1</v>
      </c>
      <c r="AA49" s="354">
        <f t="shared" si="8"/>
        <v>898.92</v>
      </c>
      <c r="AB49" s="33">
        <f t="shared" si="9"/>
        <v>12485</v>
      </c>
      <c r="AC49" s="32">
        <f t="shared" si="6"/>
        <v>14982</v>
      </c>
      <c r="AD49" s="81"/>
      <c r="AE49" s="81"/>
      <c r="AF49" s="81"/>
      <c r="AG49" s="81"/>
      <c r="AH49" s="81"/>
      <c r="AI49" s="81"/>
      <c r="AJ49" s="81"/>
      <c r="AK49" s="49" t="s">
        <v>1833</v>
      </c>
      <c r="AL49" s="52" t="s">
        <v>382</v>
      </c>
      <c r="AM49" s="49">
        <v>80</v>
      </c>
      <c r="AN49" s="31">
        <v>12485</v>
      </c>
      <c r="AO49" s="31">
        <f t="shared" si="10"/>
        <v>749.1</v>
      </c>
    </row>
    <row r="50" spans="1:41" ht="15" customHeight="1" x14ac:dyDescent="0.35">
      <c r="A50" s="56" t="s">
        <v>230</v>
      </c>
      <c r="B50" s="55" t="s">
        <v>235</v>
      </c>
      <c r="C50" s="54">
        <v>2000</v>
      </c>
      <c r="D50" s="54">
        <v>1000</v>
      </c>
      <c r="E50" s="54">
        <v>70</v>
      </c>
      <c r="F50" s="52" t="s">
        <v>384</v>
      </c>
      <c r="G50" s="51" t="s">
        <v>385</v>
      </c>
      <c r="H50" s="50" t="s">
        <v>48</v>
      </c>
      <c r="I50" s="48" t="s">
        <v>3</v>
      </c>
      <c r="J50" s="47"/>
      <c r="K50" s="47"/>
      <c r="L50" s="220"/>
      <c r="M50" s="45">
        <v>1</v>
      </c>
      <c r="N50" s="42">
        <f t="shared" si="0"/>
        <v>2</v>
      </c>
      <c r="O50" s="41">
        <f t="shared" si="1"/>
        <v>0.14000000000000001</v>
      </c>
      <c r="P50" s="40">
        <f t="shared" si="2"/>
        <v>11.200000000000001</v>
      </c>
      <c r="Q50" s="43"/>
      <c r="R50" s="42"/>
      <c r="S50" s="41"/>
      <c r="T50" s="42"/>
      <c r="U50" s="97" t="s">
        <v>34</v>
      </c>
      <c r="V50" s="38">
        <v>80</v>
      </c>
      <c r="W50" s="37">
        <f t="shared" si="3"/>
        <v>160</v>
      </c>
      <c r="X50" s="36">
        <f t="shared" si="4"/>
        <v>11.200000000000001</v>
      </c>
      <c r="Y50" s="349">
        <f t="shared" si="5"/>
        <v>896.00000000000011</v>
      </c>
      <c r="Z50" s="365">
        <f t="shared" si="7"/>
        <v>867.02</v>
      </c>
      <c r="AA50" s="354">
        <f t="shared" si="8"/>
        <v>1040.42</v>
      </c>
      <c r="AB50" s="33">
        <f t="shared" si="9"/>
        <v>12386</v>
      </c>
      <c r="AC50" s="32">
        <f t="shared" si="6"/>
        <v>14863.2</v>
      </c>
      <c r="AD50" s="81"/>
      <c r="AE50" s="81"/>
      <c r="AF50" s="81"/>
      <c r="AG50" s="81"/>
      <c r="AH50" s="81"/>
      <c r="AI50" s="81"/>
      <c r="AJ50" s="81"/>
      <c r="AK50" s="49" t="s">
        <v>1833</v>
      </c>
      <c r="AL50" s="52" t="s">
        <v>384</v>
      </c>
      <c r="AM50" s="49">
        <v>80</v>
      </c>
      <c r="AN50" s="31">
        <v>12386</v>
      </c>
      <c r="AO50" s="31">
        <f t="shared" si="10"/>
        <v>867.02</v>
      </c>
    </row>
    <row r="51" spans="1:41" ht="15" customHeight="1" x14ac:dyDescent="0.35">
      <c r="A51" s="56" t="s">
        <v>230</v>
      </c>
      <c r="B51" s="55" t="s">
        <v>235</v>
      </c>
      <c r="C51" s="57">
        <v>2000</v>
      </c>
      <c r="D51" s="57">
        <v>1000</v>
      </c>
      <c r="E51" s="54">
        <v>80</v>
      </c>
      <c r="F51" s="52" t="s">
        <v>386</v>
      </c>
      <c r="G51" s="51" t="s">
        <v>387</v>
      </c>
      <c r="H51" s="50" t="s">
        <v>48</v>
      </c>
      <c r="I51" s="48" t="s">
        <v>3</v>
      </c>
      <c r="J51" s="47"/>
      <c r="K51" s="47"/>
      <c r="L51" s="220"/>
      <c r="M51" s="45">
        <v>1</v>
      </c>
      <c r="N51" s="42">
        <f t="shared" si="0"/>
        <v>2</v>
      </c>
      <c r="O51" s="41">
        <f t="shared" si="1"/>
        <v>0.16</v>
      </c>
      <c r="P51" s="40">
        <f t="shared" si="2"/>
        <v>12.8</v>
      </c>
      <c r="Q51" s="43"/>
      <c r="R51" s="42"/>
      <c r="S51" s="41"/>
      <c r="T51" s="42"/>
      <c r="U51" s="99" t="s">
        <v>35</v>
      </c>
      <c r="V51" s="38">
        <v>80</v>
      </c>
      <c r="W51" s="37">
        <f t="shared" si="3"/>
        <v>160</v>
      </c>
      <c r="X51" s="36">
        <f t="shared" si="4"/>
        <v>12.8</v>
      </c>
      <c r="Y51" s="349">
        <f t="shared" si="5"/>
        <v>1024</v>
      </c>
      <c r="Z51" s="365">
        <f t="shared" si="7"/>
        <v>939.84</v>
      </c>
      <c r="AA51" s="354">
        <f t="shared" si="8"/>
        <v>1127.81</v>
      </c>
      <c r="AB51" s="33">
        <f t="shared" si="9"/>
        <v>11748</v>
      </c>
      <c r="AC51" s="32">
        <f t="shared" si="6"/>
        <v>14097.6</v>
      </c>
      <c r="AD51" s="81"/>
      <c r="AE51" s="81"/>
      <c r="AF51" s="81"/>
      <c r="AG51" s="81"/>
      <c r="AH51" s="81"/>
      <c r="AI51" s="81"/>
      <c r="AJ51" s="81"/>
      <c r="AK51" s="49" t="s">
        <v>1833</v>
      </c>
      <c r="AL51" s="52" t="s">
        <v>386</v>
      </c>
      <c r="AM51" s="49">
        <v>80</v>
      </c>
      <c r="AN51" s="31">
        <v>11748</v>
      </c>
      <c r="AO51" s="31">
        <f t="shared" si="10"/>
        <v>939.84</v>
      </c>
    </row>
    <row r="52" spans="1:41" ht="15" customHeight="1" x14ac:dyDescent="0.35">
      <c r="A52" s="56" t="s">
        <v>230</v>
      </c>
      <c r="B52" s="55" t="s">
        <v>235</v>
      </c>
      <c r="C52" s="57">
        <v>2000</v>
      </c>
      <c r="D52" s="57">
        <v>1000</v>
      </c>
      <c r="E52" s="54">
        <v>90</v>
      </c>
      <c r="F52" s="52" t="s">
        <v>388</v>
      </c>
      <c r="G52" s="51" t="s">
        <v>389</v>
      </c>
      <c r="H52" s="50" t="s">
        <v>48</v>
      </c>
      <c r="I52" s="48" t="s">
        <v>3</v>
      </c>
      <c r="J52" s="47"/>
      <c r="K52" s="47"/>
      <c r="L52" s="220"/>
      <c r="M52" s="45">
        <v>1</v>
      </c>
      <c r="N52" s="42">
        <f t="shared" ref="N52:N83" si="11">M52*C52*D52/1000000</f>
        <v>2</v>
      </c>
      <c r="O52" s="41">
        <f t="shared" ref="O52:O83" si="12">N52*E52/1000</f>
        <v>0.18</v>
      </c>
      <c r="P52" s="40">
        <f t="shared" ref="P52:P83" si="13">O52*AM52</f>
        <v>14.399999999999999</v>
      </c>
      <c r="Q52" s="43"/>
      <c r="R52" s="42"/>
      <c r="S52" s="41"/>
      <c r="T52" s="42"/>
      <c r="U52" s="97" t="s">
        <v>34</v>
      </c>
      <c r="V52" s="38">
        <v>80</v>
      </c>
      <c r="W52" s="37">
        <f t="shared" ref="W52:W83" si="14">IF($H52="рул./пал.",$V52*R52,$V52*N52)</f>
        <v>160</v>
      </c>
      <c r="X52" s="36">
        <f t="shared" ref="X52:X83" si="15">IF($H52="рул./пал.",$V52*S52,$V52*O52)</f>
        <v>14.399999999999999</v>
      </c>
      <c r="Y52" s="349">
        <f t="shared" ref="Y52:Y83" si="16">IF($H52="рул./пал.",$V52*T52,$V52*P52)</f>
        <v>1152</v>
      </c>
      <c r="Z52" s="365">
        <f t="shared" si="7"/>
        <v>1028.72</v>
      </c>
      <c r="AA52" s="354">
        <f t="shared" ref="AA52:AA83" si="17">ROUND(Z52*1.2,2)</f>
        <v>1234.46</v>
      </c>
      <c r="AB52" s="33">
        <f t="shared" ref="AB52:AB83" si="18">ROUND(AN52*(1-$AC$15),2)</f>
        <v>11430.2</v>
      </c>
      <c r="AC52" s="32">
        <f t="shared" ref="AC52:AC83" si="19">ROUND(AB52*1.2,2)</f>
        <v>13716.24</v>
      </c>
      <c r="AD52" s="81"/>
      <c r="AE52" s="81"/>
      <c r="AF52" s="81"/>
      <c r="AG52" s="81"/>
      <c r="AH52" s="81"/>
      <c r="AI52" s="81"/>
      <c r="AJ52" s="81"/>
      <c r="AK52" s="49" t="s">
        <v>1833</v>
      </c>
      <c r="AL52" s="52" t="s">
        <v>388</v>
      </c>
      <c r="AM52" s="49">
        <v>80</v>
      </c>
      <c r="AN52" s="31">
        <v>11430.2</v>
      </c>
      <c r="AO52" s="31">
        <f t="shared" ref="AO52:AO83" si="20">Z52</f>
        <v>1028.72</v>
      </c>
    </row>
    <row r="53" spans="1:41" ht="15" customHeight="1" x14ac:dyDescent="0.35">
      <c r="A53" s="56" t="s">
        <v>230</v>
      </c>
      <c r="B53" s="55" t="s">
        <v>235</v>
      </c>
      <c r="C53" s="57">
        <v>2000</v>
      </c>
      <c r="D53" s="57">
        <v>1000</v>
      </c>
      <c r="E53" s="54">
        <v>100</v>
      </c>
      <c r="F53" s="52" t="s">
        <v>390</v>
      </c>
      <c r="G53" s="51" t="s">
        <v>391</v>
      </c>
      <c r="H53" s="50" t="s">
        <v>48</v>
      </c>
      <c r="I53" s="48" t="s">
        <v>3</v>
      </c>
      <c r="J53" s="47"/>
      <c r="K53" s="47"/>
      <c r="L53" s="220"/>
      <c r="M53" s="45">
        <v>1</v>
      </c>
      <c r="N53" s="42">
        <f t="shared" si="11"/>
        <v>2</v>
      </c>
      <c r="O53" s="41">
        <f t="shared" si="12"/>
        <v>0.2</v>
      </c>
      <c r="P53" s="40">
        <f t="shared" si="13"/>
        <v>16</v>
      </c>
      <c r="Q53" s="43"/>
      <c r="R53" s="42"/>
      <c r="S53" s="41"/>
      <c r="T53" s="42"/>
      <c r="U53" s="303" t="s">
        <v>35</v>
      </c>
      <c r="V53" s="38">
        <v>80</v>
      </c>
      <c r="W53" s="37">
        <f t="shared" si="14"/>
        <v>160</v>
      </c>
      <c r="X53" s="36">
        <f t="shared" si="15"/>
        <v>16</v>
      </c>
      <c r="Y53" s="349">
        <f t="shared" si="16"/>
        <v>1280</v>
      </c>
      <c r="Z53" s="365">
        <f t="shared" si="7"/>
        <v>1126.4000000000001</v>
      </c>
      <c r="AA53" s="354">
        <f t="shared" si="17"/>
        <v>1351.68</v>
      </c>
      <c r="AB53" s="33">
        <f t="shared" si="18"/>
        <v>11264</v>
      </c>
      <c r="AC53" s="32">
        <f t="shared" si="19"/>
        <v>13516.8</v>
      </c>
      <c r="AD53" s="81"/>
      <c r="AE53" s="81"/>
      <c r="AF53" s="81"/>
      <c r="AG53" s="81"/>
      <c r="AH53" s="81"/>
      <c r="AI53" s="81"/>
      <c r="AJ53" s="81"/>
      <c r="AK53" s="49" t="s">
        <v>1833</v>
      </c>
      <c r="AL53" s="52" t="s">
        <v>390</v>
      </c>
      <c r="AM53" s="49">
        <v>80</v>
      </c>
      <c r="AN53" s="31">
        <v>11264</v>
      </c>
      <c r="AO53" s="31">
        <f t="shared" si="20"/>
        <v>1126.4000000000001</v>
      </c>
    </row>
    <row r="54" spans="1:41" ht="15" customHeight="1" x14ac:dyDescent="0.35">
      <c r="A54" s="56" t="s">
        <v>230</v>
      </c>
      <c r="B54" s="55" t="s">
        <v>235</v>
      </c>
      <c r="C54" s="57">
        <v>2000</v>
      </c>
      <c r="D54" s="57">
        <v>1000</v>
      </c>
      <c r="E54" s="54">
        <v>110</v>
      </c>
      <c r="F54" s="52" t="s">
        <v>392</v>
      </c>
      <c r="G54" s="51" t="s">
        <v>393</v>
      </c>
      <c r="H54" s="50" t="s">
        <v>48</v>
      </c>
      <c r="I54" s="48" t="s">
        <v>3</v>
      </c>
      <c r="J54" s="47"/>
      <c r="K54" s="47"/>
      <c r="L54" s="220"/>
      <c r="M54" s="45">
        <v>1</v>
      </c>
      <c r="N54" s="42">
        <f t="shared" si="11"/>
        <v>2</v>
      </c>
      <c r="O54" s="41">
        <f t="shared" si="12"/>
        <v>0.22</v>
      </c>
      <c r="P54" s="40">
        <f t="shared" si="13"/>
        <v>17.600000000000001</v>
      </c>
      <c r="Q54" s="43"/>
      <c r="R54" s="42"/>
      <c r="S54" s="41"/>
      <c r="T54" s="42"/>
      <c r="U54" s="97" t="s">
        <v>34</v>
      </c>
      <c r="V54" s="38">
        <v>80</v>
      </c>
      <c r="W54" s="37">
        <f t="shared" si="14"/>
        <v>160</v>
      </c>
      <c r="X54" s="36">
        <f t="shared" si="15"/>
        <v>17.600000000000001</v>
      </c>
      <c r="Y54" s="349">
        <f t="shared" si="16"/>
        <v>1408</v>
      </c>
      <c r="Z54" s="365">
        <f t="shared" si="7"/>
        <v>1239.04</v>
      </c>
      <c r="AA54" s="354">
        <f t="shared" si="17"/>
        <v>1486.85</v>
      </c>
      <c r="AB54" s="33">
        <f t="shared" si="18"/>
        <v>11264</v>
      </c>
      <c r="AC54" s="32">
        <f t="shared" si="19"/>
        <v>13516.8</v>
      </c>
      <c r="AD54" s="81"/>
      <c r="AE54" s="81"/>
      <c r="AF54" s="81"/>
      <c r="AG54" s="81"/>
      <c r="AH54" s="81"/>
      <c r="AI54" s="81"/>
      <c r="AJ54" s="81"/>
      <c r="AK54" s="49" t="s">
        <v>1833</v>
      </c>
      <c r="AL54" s="52" t="s">
        <v>392</v>
      </c>
      <c r="AM54" s="49">
        <v>80</v>
      </c>
      <c r="AN54" s="31">
        <v>11264</v>
      </c>
      <c r="AO54" s="31">
        <f t="shared" si="20"/>
        <v>1239.04</v>
      </c>
    </row>
    <row r="55" spans="1:41" ht="15" customHeight="1" x14ac:dyDescent="0.35">
      <c r="A55" s="56" t="s">
        <v>230</v>
      </c>
      <c r="B55" s="55" t="s">
        <v>235</v>
      </c>
      <c r="C55" s="57">
        <v>2000</v>
      </c>
      <c r="D55" s="57">
        <v>1000</v>
      </c>
      <c r="E55" s="54">
        <v>120</v>
      </c>
      <c r="F55" s="52" t="s">
        <v>394</v>
      </c>
      <c r="G55" s="51" t="s">
        <v>395</v>
      </c>
      <c r="H55" s="50" t="s">
        <v>48</v>
      </c>
      <c r="I55" s="48" t="s">
        <v>3</v>
      </c>
      <c r="J55" s="47"/>
      <c r="K55" s="47"/>
      <c r="L55" s="220"/>
      <c r="M55" s="45">
        <v>1</v>
      </c>
      <c r="N55" s="42">
        <f t="shared" si="11"/>
        <v>2</v>
      </c>
      <c r="O55" s="41">
        <f t="shared" si="12"/>
        <v>0.24</v>
      </c>
      <c r="P55" s="40">
        <f t="shared" si="13"/>
        <v>19.2</v>
      </c>
      <c r="Q55" s="43"/>
      <c r="R55" s="42"/>
      <c r="S55" s="41"/>
      <c r="T55" s="42"/>
      <c r="U55" s="97" t="s">
        <v>34</v>
      </c>
      <c r="V55" s="38">
        <v>80</v>
      </c>
      <c r="W55" s="37">
        <f t="shared" si="14"/>
        <v>160</v>
      </c>
      <c r="X55" s="36">
        <f t="shared" si="15"/>
        <v>19.2</v>
      </c>
      <c r="Y55" s="349">
        <f t="shared" si="16"/>
        <v>1536</v>
      </c>
      <c r="Z55" s="365">
        <f t="shared" si="7"/>
        <v>1337.16</v>
      </c>
      <c r="AA55" s="354">
        <f t="shared" si="17"/>
        <v>1604.59</v>
      </c>
      <c r="AB55" s="33">
        <f t="shared" si="18"/>
        <v>11143</v>
      </c>
      <c r="AC55" s="32">
        <f t="shared" si="19"/>
        <v>13371.6</v>
      </c>
      <c r="AD55" s="81"/>
      <c r="AE55" s="81"/>
      <c r="AF55" s="81"/>
      <c r="AG55" s="81"/>
      <c r="AH55" s="81"/>
      <c r="AI55" s="81"/>
      <c r="AJ55" s="81"/>
      <c r="AK55" s="49" t="s">
        <v>1833</v>
      </c>
      <c r="AL55" s="52" t="s">
        <v>394</v>
      </c>
      <c r="AM55" s="49">
        <v>80</v>
      </c>
      <c r="AN55" s="31">
        <v>11143</v>
      </c>
      <c r="AO55" s="31">
        <f t="shared" si="20"/>
        <v>1337.16</v>
      </c>
    </row>
    <row r="56" spans="1:41" ht="15" customHeight="1" x14ac:dyDescent="0.35">
      <c r="A56" s="56" t="s">
        <v>230</v>
      </c>
      <c r="B56" s="53" t="s">
        <v>236</v>
      </c>
      <c r="C56" s="54">
        <v>7000</v>
      </c>
      <c r="D56" s="54">
        <v>1000</v>
      </c>
      <c r="E56" s="54">
        <v>25</v>
      </c>
      <c r="F56" s="52" t="s">
        <v>396</v>
      </c>
      <c r="G56" s="51" t="s">
        <v>397</v>
      </c>
      <c r="H56" s="50" t="s">
        <v>48</v>
      </c>
      <c r="I56" s="48" t="s">
        <v>3</v>
      </c>
      <c r="J56" s="47"/>
      <c r="K56" s="47"/>
      <c r="L56" s="220"/>
      <c r="M56" s="45">
        <v>1</v>
      </c>
      <c r="N56" s="42">
        <f t="shared" si="11"/>
        <v>7</v>
      </c>
      <c r="O56" s="41">
        <f t="shared" si="12"/>
        <v>0.17499999999999999</v>
      </c>
      <c r="P56" s="40">
        <f t="shared" si="13"/>
        <v>18.375</v>
      </c>
      <c r="Q56" s="43"/>
      <c r="R56" s="42"/>
      <c r="S56" s="41"/>
      <c r="T56" s="42"/>
      <c r="U56" s="99" t="s">
        <v>35</v>
      </c>
      <c r="V56" s="38">
        <v>80</v>
      </c>
      <c r="W56" s="37">
        <f t="shared" si="14"/>
        <v>560</v>
      </c>
      <c r="X56" s="36">
        <f t="shared" si="15"/>
        <v>14</v>
      </c>
      <c r="Y56" s="349">
        <f t="shared" si="16"/>
        <v>1470</v>
      </c>
      <c r="Z56" s="365">
        <f t="shared" si="7"/>
        <v>371.8</v>
      </c>
      <c r="AA56" s="354">
        <f t="shared" si="17"/>
        <v>446.16</v>
      </c>
      <c r="AB56" s="33">
        <f t="shared" si="18"/>
        <v>14872</v>
      </c>
      <c r="AC56" s="32">
        <f t="shared" si="19"/>
        <v>17846.400000000001</v>
      </c>
      <c r="AD56" s="81"/>
      <c r="AE56" s="81"/>
      <c r="AF56" s="81"/>
      <c r="AG56" s="81"/>
      <c r="AH56" s="81"/>
      <c r="AI56" s="81"/>
      <c r="AJ56" s="81"/>
      <c r="AK56" s="49" t="s">
        <v>1829</v>
      </c>
      <c r="AL56" s="52" t="s">
        <v>396</v>
      </c>
      <c r="AM56" s="49">
        <v>105</v>
      </c>
      <c r="AN56" s="31">
        <v>14872</v>
      </c>
      <c r="AO56" s="31">
        <f t="shared" si="20"/>
        <v>371.8</v>
      </c>
    </row>
    <row r="57" spans="1:41" ht="15" customHeight="1" x14ac:dyDescent="0.35">
      <c r="A57" s="56" t="s">
        <v>230</v>
      </c>
      <c r="B57" s="55" t="s">
        <v>236</v>
      </c>
      <c r="C57" s="57">
        <v>7000</v>
      </c>
      <c r="D57" s="57">
        <v>1000</v>
      </c>
      <c r="E57" s="54">
        <v>30</v>
      </c>
      <c r="F57" s="52" t="s">
        <v>398</v>
      </c>
      <c r="G57" s="51" t="s">
        <v>399</v>
      </c>
      <c r="H57" s="50" t="s">
        <v>48</v>
      </c>
      <c r="I57" s="48" t="s">
        <v>3</v>
      </c>
      <c r="J57" s="47"/>
      <c r="K57" s="47"/>
      <c r="L57" s="220"/>
      <c r="M57" s="45">
        <v>1</v>
      </c>
      <c r="N57" s="42">
        <f t="shared" si="11"/>
        <v>7</v>
      </c>
      <c r="O57" s="41">
        <f t="shared" si="12"/>
        <v>0.21</v>
      </c>
      <c r="P57" s="40">
        <f t="shared" si="13"/>
        <v>22.05</v>
      </c>
      <c r="Q57" s="43"/>
      <c r="R57" s="42"/>
      <c r="S57" s="41"/>
      <c r="T57" s="42"/>
      <c r="U57" s="99" t="s">
        <v>35</v>
      </c>
      <c r="V57" s="38">
        <v>80</v>
      </c>
      <c r="W57" s="37">
        <f t="shared" si="14"/>
        <v>560</v>
      </c>
      <c r="X57" s="36">
        <f t="shared" si="15"/>
        <v>16.8</v>
      </c>
      <c r="Y57" s="349">
        <f t="shared" si="16"/>
        <v>1764</v>
      </c>
      <c r="Z57" s="365">
        <f t="shared" si="7"/>
        <v>412.94</v>
      </c>
      <c r="AA57" s="354">
        <f t="shared" si="17"/>
        <v>495.53</v>
      </c>
      <c r="AB57" s="33">
        <f t="shared" si="18"/>
        <v>13764.7</v>
      </c>
      <c r="AC57" s="32">
        <f t="shared" si="19"/>
        <v>16517.64</v>
      </c>
      <c r="AD57" s="81"/>
      <c r="AE57" s="81"/>
      <c r="AF57" s="81"/>
      <c r="AG57" s="81"/>
      <c r="AH57" s="81"/>
      <c r="AI57" s="81"/>
      <c r="AJ57" s="81"/>
      <c r="AK57" s="49" t="s">
        <v>1829</v>
      </c>
      <c r="AL57" s="52" t="s">
        <v>398</v>
      </c>
      <c r="AM57" s="49">
        <v>105</v>
      </c>
      <c r="AN57" s="31">
        <v>13764.7</v>
      </c>
      <c r="AO57" s="31">
        <f t="shared" si="20"/>
        <v>412.94</v>
      </c>
    </row>
    <row r="58" spans="1:41" ht="15" customHeight="1" x14ac:dyDescent="0.35">
      <c r="A58" s="56" t="s">
        <v>230</v>
      </c>
      <c r="B58" s="55" t="s">
        <v>236</v>
      </c>
      <c r="C58" s="54">
        <v>5000</v>
      </c>
      <c r="D58" s="54">
        <v>1000</v>
      </c>
      <c r="E58" s="54">
        <v>40</v>
      </c>
      <c r="F58" s="52" t="s">
        <v>400</v>
      </c>
      <c r="G58" s="51" t="s">
        <v>401</v>
      </c>
      <c r="H58" s="50" t="s">
        <v>48</v>
      </c>
      <c r="I58" s="48" t="s">
        <v>3</v>
      </c>
      <c r="J58" s="47"/>
      <c r="K58" s="47"/>
      <c r="L58" s="220"/>
      <c r="M58" s="45">
        <v>1</v>
      </c>
      <c r="N58" s="42">
        <f t="shared" si="11"/>
        <v>5</v>
      </c>
      <c r="O58" s="41">
        <f t="shared" si="12"/>
        <v>0.2</v>
      </c>
      <c r="P58" s="40">
        <f t="shared" si="13"/>
        <v>21</v>
      </c>
      <c r="Q58" s="43" t="s">
        <v>436</v>
      </c>
      <c r="R58" s="42">
        <v>32</v>
      </c>
      <c r="S58" s="42">
        <v>160</v>
      </c>
      <c r="T58" s="42"/>
      <c r="U58" s="99" t="s">
        <v>35</v>
      </c>
      <c r="V58" s="38">
        <v>80</v>
      </c>
      <c r="W58" s="37">
        <f t="shared" si="14"/>
        <v>400</v>
      </c>
      <c r="X58" s="36">
        <f t="shared" si="15"/>
        <v>16</v>
      </c>
      <c r="Y58" s="349">
        <f t="shared" si="16"/>
        <v>1680</v>
      </c>
      <c r="Z58" s="365">
        <f t="shared" si="7"/>
        <v>525.36</v>
      </c>
      <c r="AA58" s="354">
        <f t="shared" si="17"/>
        <v>630.42999999999995</v>
      </c>
      <c r="AB58" s="33">
        <f t="shared" si="18"/>
        <v>13134</v>
      </c>
      <c r="AC58" s="32">
        <f t="shared" si="19"/>
        <v>15760.8</v>
      </c>
      <c r="AD58" s="81"/>
      <c r="AE58" s="81"/>
      <c r="AF58" s="81"/>
      <c r="AG58" s="81"/>
      <c r="AH58" s="81"/>
      <c r="AI58" s="81"/>
      <c r="AJ58" s="81"/>
      <c r="AK58" s="49" t="s">
        <v>1829</v>
      </c>
      <c r="AL58" s="52" t="s">
        <v>400</v>
      </c>
      <c r="AM58" s="49">
        <v>105</v>
      </c>
      <c r="AN58" s="31">
        <v>13134</v>
      </c>
      <c r="AO58" s="31">
        <f t="shared" si="20"/>
        <v>525.36</v>
      </c>
    </row>
    <row r="59" spans="1:41" ht="15" customHeight="1" x14ac:dyDescent="0.35">
      <c r="A59" s="56" t="s">
        <v>230</v>
      </c>
      <c r="B59" s="55" t="s">
        <v>236</v>
      </c>
      <c r="C59" s="54">
        <v>4000</v>
      </c>
      <c r="D59" s="54">
        <v>1000</v>
      </c>
      <c r="E59" s="54">
        <v>50</v>
      </c>
      <c r="F59" s="52" t="s">
        <v>402</v>
      </c>
      <c r="G59" s="51" t="s">
        <v>403</v>
      </c>
      <c r="H59" s="50" t="s">
        <v>48</v>
      </c>
      <c r="I59" s="48" t="s">
        <v>3</v>
      </c>
      <c r="J59" s="47"/>
      <c r="K59" s="47"/>
      <c r="L59" s="220"/>
      <c r="M59" s="45">
        <v>1</v>
      </c>
      <c r="N59" s="42">
        <f t="shared" si="11"/>
        <v>4</v>
      </c>
      <c r="O59" s="41">
        <f t="shared" si="12"/>
        <v>0.2</v>
      </c>
      <c r="P59" s="40">
        <f t="shared" si="13"/>
        <v>21</v>
      </c>
      <c r="Q59" s="43" t="s">
        <v>438</v>
      </c>
      <c r="R59" s="42">
        <v>32</v>
      </c>
      <c r="S59" s="42">
        <v>128</v>
      </c>
      <c r="T59" s="42"/>
      <c r="U59" s="39" t="s">
        <v>1</v>
      </c>
      <c r="V59" s="38">
        <v>80</v>
      </c>
      <c r="W59" s="37">
        <f t="shared" si="14"/>
        <v>320</v>
      </c>
      <c r="X59" s="36">
        <f t="shared" si="15"/>
        <v>16</v>
      </c>
      <c r="Y59" s="349">
        <f t="shared" si="16"/>
        <v>1680</v>
      </c>
      <c r="Z59" s="365">
        <f t="shared" si="7"/>
        <v>611.6</v>
      </c>
      <c r="AA59" s="354">
        <f t="shared" si="17"/>
        <v>733.92</v>
      </c>
      <c r="AB59" s="33">
        <f>ROUND(AN59*(1-$AC$15),2)</f>
        <v>12232</v>
      </c>
      <c r="AC59" s="32">
        <f t="shared" si="19"/>
        <v>14678.4</v>
      </c>
      <c r="AD59" s="81"/>
      <c r="AE59" s="81"/>
      <c r="AF59" s="81"/>
      <c r="AG59" s="81"/>
      <c r="AH59" s="81"/>
      <c r="AI59" s="81"/>
      <c r="AJ59" s="81"/>
      <c r="AK59" s="49" t="s">
        <v>1829</v>
      </c>
      <c r="AL59" s="52" t="s">
        <v>402</v>
      </c>
      <c r="AM59" s="49">
        <v>105</v>
      </c>
      <c r="AN59" s="31">
        <v>12232</v>
      </c>
      <c r="AO59" s="31">
        <f t="shared" si="20"/>
        <v>611.6</v>
      </c>
    </row>
    <row r="60" spans="1:41" ht="15" customHeight="1" x14ac:dyDescent="0.35">
      <c r="A60" s="56" t="s">
        <v>230</v>
      </c>
      <c r="B60" s="55" t="s">
        <v>236</v>
      </c>
      <c r="C60" s="54">
        <v>2000</v>
      </c>
      <c r="D60" s="54">
        <v>1000</v>
      </c>
      <c r="E60" s="54">
        <v>60</v>
      </c>
      <c r="F60" s="52" t="s">
        <v>404</v>
      </c>
      <c r="G60" s="51" t="s">
        <v>405</v>
      </c>
      <c r="H60" s="50" t="s">
        <v>48</v>
      </c>
      <c r="I60" s="48" t="s">
        <v>3</v>
      </c>
      <c r="J60" s="47"/>
      <c r="K60" s="47"/>
      <c r="L60" s="220"/>
      <c r="M60" s="45">
        <v>1</v>
      </c>
      <c r="N60" s="42">
        <f t="shared" si="11"/>
        <v>2</v>
      </c>
      <c r="O60" s="41">
        <f t="shared" si="12"/>
        <v>0.12</v>
      </c>
      <c r="P60" s="40">
        <f t="shared" si="13"/>
        <v>12.6</v>
      </c>
      <c r="Q60" s="43" t="s">
        <v>440</v>
      </c>
      <c r="R60" s="42">
        <v>41</v>
      </c>
      <c r="S60" s="42">
        <v>82</v>
      </c>
      <c r="T60" s="42"/>
      <c r="U60" s="99" t="s">
        <v>35</v>
      </c>
      <c r="V60" s="38">
        <v>80</v>
      </c>
      <c r="W60" s="37">
        <f t="shared" si="14"/>
        <v>160</v>
      </c>
      <c r="X60" s="36">
        <f t="shared" si="15"/>
        <v>9.6</v>
      </c>
      <c r="Y60" s="349">
        <f t="shared" si="16"/>
        <v>1008</v>
      </c>
      <c r="Z60" s="365">
        <f t="shared" si="7"/>
        <v>735.24</v>
      </c>
      <c r="AA60" s="354">
        <f t="shared" si="17"/>
        <v>882.29</v>
      </c>
      <c r="AB60" s="33">
        <f t="shared" si="18"/>
        <v>12254</v>
      </c>
      <c r="AC60" s="32">
        <f t="shared" si="19"/>
        <v>14704.8</v>
      </c>
      <c r="AD60" s="81"/>
      <c r="AE60" s="81"/>
      <c r="AF60" s="81"/>
      <c r="AG60" s="81"/>
      <c r="AH60" s="81"/>
      <c r="AI60" s="81"/>
      <c r="AJ60" s="81"/>
      <c r="AK60" s="49" t="s">
        <v>1829</v>
      </c>
      <c r="AL60" s="52" t="s">
        <v>404</v>
      </c>
      <c r="AM60" s="49">
        <v>105</v>
      </c>
      <c r="AN60" s="31">
        <v>12254</v>
      </c>
      <c r="AO60" s="31">
        <f t="shared" si="20"/>
        <v>735.24</v>
      </c>
    </row>
    <row r="61" spans="1:41" ht="15" customHeight="1" x14ac:dyDescent="0.35">
      <c r="A61" s="56" t="s">
        <v>230</v>
      </c>
      <c r="B61" s="55" t="s">
        <v>236</v>
      </c>
      <c r="C61" s="57">
        <v>2000</v>
      </c>
      <c r="D61" s="57">
        <v>1000</v>
      </c>
      <c r="E61" s="54">
        <v>70</v>
      </c>
      <c r="F61" s="52" t="s">
        <v>406</v>
      </c>
      <c r="G61" s="51" t="s">
        <v>407</v>
      </c>
      <c r="H61" s="50" t="s">
        <v>48</v>
      </c>
      <c r="I61" s="48" t="s">
        <v>3</v>
      </c>
      <c r="J61" s="47"/>
      <c r="K61" s="47"/>
      <c r="L61" s="220"/>
      <c r="M61" s="45">
        <v>1</v>
      </c>
      <c r="N61" s="42">
        <f t="shared" si="11"/>
        <v>2</v>
      </c>
      <c r="O61" s="41">
        <f t="shared" si="12"/>
        <v>0.14000000000000001</v>
      </c>
      <c r="P61" s="40">
        <f t="shared" si="13"/>
        <v>14.700000000000001</v>
      </c>
      <c r="Q61" s="43" t="s">
        <v>442</v>
      </c>
      <c r="R61" s="42">
        <v>41</v>
      </c>
      <c r="S61" s="42">
        <v>82</v>
      </c>
      <c r="T61" s="42"/>
      <c r="U61" s="323" t="s">
        <v>1</v>
      </c>
      <c r="V61" s="38">
        <v>80</v>
      </c>
      <c r="W61" s="37">
        <f t="shared" si="14"/>
        <v>160</v>
      </c>
      <c r="X61" s="36">
        <f t="shared" si="15"/>
        <v>11.200000000000001</v>
      </c>
      <c r="Y61" s="349">
        <f t="shared" si="16"/>
        <v>1176</v>
      </c>
      <c r="Z61" s="365">
        <f t="shared" si="7"/>
        <v>840.18</v>
      </c>
      <c r="AA61" s="354">
        <f t="shared" si="17"/>
        <v>1008.22</v>
      </c>
      <c r="AB61" s="33">
        <f t="shared" si="18"/>
        <v>12002.6</v>
      </c>
      <c r="AC61" s="32">
        <f t="shared" si="19"/>
        <v>14403.12</v>
      </c>
      <c r="AD61" s="81"/>
      <c r="AE61" s="81"/>
      <c r="AF61" s="81"/>
      <c r="AG61" s="81"/>
      <c r="AH61" s="81"/>
      <c r="AI61" s="81"/>
      <c r="AJ61" s="81"/>
      <c r="AK61" s="49" t="s">
        <v>1829</v>
      </c>
      <c r="AL61" s="52" t="s">
        <v>406</v>
      </c>
      <c r="AM61" s="49">
        <v>105</v>
      </c>
      <c r="AN61" s="31">
        <v>12002.6</v>
      </c>
      <c r="AO61" s="31">
        <f t="shared" si="20"/>
        <v>840.18</v>
      </c>
    </row>
    <row r="62" spans="1:41" ht="15" customHeight="1" x14ac:dyDescent="0.35">
      <c r="A62" s="56" t="s">
        <v>230</v>
      </c>
      <c r="B62" s="55" t="s">
        <v>236</v>
      </c>
      <c r="C62" s="57">
        <v>2000</v>
      </c>
      <c r="D62" s="57">
        <v>1000</v>
      </c>
      <c r="E62" s="54">
        <v>80</v>
      </c>
      <c r="F62" s="52" t="s">
        <v>408</v>
      </c>
      <c r="G62" s="51" t="s">
        <v>409</v>
      </c>
      <c r="H62" s="50" t="s">
        <v>48</v>
      </c>
      <c r="I62" s="48" t="s">
        <v>3</v>
      </c>
      <c r="J62" s="47"/>
      <c r="K62" s="47"/>
      <c r="L62" s="220"/>
      <c r="M62" s="45">
        <v>1</v>
      </c>
      <c r="N62" s="42">
        <f t="shared" si="11"/>
        <v>2</v>
      </c>
      <c r="O62" s="41">
        <f t="shared" si="12"/>
        <v>0.16</v>
      </c>
      <c r="P62" s="40">
        <f t="shared" si="13"/>
        <v>16.8</v>
      </c>
      <c r="Q62" s="43"/>
      <c r="R62" s="42"/>
      <c r="S62" s="41"/>
      <c r="T62" s="42"/>
      <c r="U62" s="323" t="s">
        <v>1</v>
      </c>
      <c r="V62" s="38">
        <v>80</v>
      </c>
      <c r="W62" s="37">
        <f t="shared" si="14"/>
        <v>160</v>
      </c>
      <c r="X62" s="36">
        <f t="shared" si="15"/>
        <v>12.8</v>
      </c>
      <c r="Y62" s="349">
        <f t="shared" si="16"/>
        <v>1344</v>
      </c>
      <c r="Z62" s="365">
        <f t="shared" si="7"/>
        <v>927.52</v>
      </c>
      <c r="AA62" s="354">
        <f t="shared" si="17"/>
        <v>1113.02</v>
      </c>
      <c r="AB62" s="33">
        <f t="shared" si="18"/>
        <v>11594</v>
      </c>
      <c r="AC62" s="32">
        <f t="shared" si="19"/>
        <v>13912.8</v>
      </c>
      <c r="AD62" s="81"/>
      <c r="AE62" s="81"/>
      <c r="AF62" s="81"/>
      <c r="AG62" s="81"/>
      <c r="AH62" s="81"/>
      <c r="AI62" s="81"/>
      <c r="AJ62" s="81"/>
      <c r="AK62" s="49" t="s">
        <v>1829</v>
      </c>
      <c r="AL62" s="52" t="s">
        <v>408</v>
      </c>
      <c r="AM62" s="49">
        <v>105</v>
      </c>
      <c r="AN62" s="31">
        <v>11594</v>
      </c>
      <c r="AO62" s="31">
        <f t="shared" si="20"/>
        <v>927.52</v>
      </c>
    </row>
    <row r="63" spans="1:41" ht="15" customHeight="1" x14ac:dyDescent="0.35">
      <c r="A63" s="56" t="s">
        <v>230</v>
      </c>
      <c r="B63" s="55" t="s">
        <v>236</v>
      </c>
      <c r="C63" s="57">
        <v>2000</v>
      </c>
      <c r="D63" s="57">
        <v>1000</v>
      </c>
      <c r="E63" s="54">
        <v>90</v>
      </c>
      <c r="F63" s="52" t="s">
        <v>410</v>
      </c>
      <c r="G63" s="51" t="s">
        <v>411</v>
      </c>
      <c r="H63" s="50" t="s">
        <v>48</v>
      </c>
      <c r="I63" s="48" t="s">
        <v>3</v>
      </c>
      <c r="J63" s="47"/>
      <c r="K63" s="47"/>
      <c r="L63" s="220"/>
      <c r="M63" s="45">
        <v>1</v>
      </c>
      <c r="N63" s="42">
        <f t="shared" si="11"/>
        <v>2</v>
      </c>
      <c r="O63" s="41">
        <f t="shared" si="12"/>
        <v>0.18</v>
      </c>
      <c r="P63" s="40">
        <f t="shared" si="13"/>
        <v>18.899999999999999</v>
      </c>
      <c r="Q63" s="43" t="s">
        <v>446</v>
      </c>
      <c r="R63" s="42">
        <v>32</v>
      </c>
      <c r="S63" s="42">
        <v>64</v>
      </c>
      <c r="T63" s="42"/>
      <c r="U63" s="97" t="s">
        <v>34</v>
      </c>
      <c r="V63" s="38">
        <v>80</v>
      </c>
      <c r="W63" s="37">
        <f t="shared" si="14"/>
        <v>160</v>
      </c>
      <c r="X63" s="36">
        <f t="shared" si="15"/>
        <v>14.399999999999999</v>
      </c>
      <c r="Y63" s="349">
        <f t="shared" si="16"/>
        <v>1512</v>
      </c>
      <c r="Z63" s="365">
        <f t="shared" si="7"/>
        <v>1046.32</v>
      </c>
      <c r="AA63" s="354">
        <f t="shared" si="17"/>
        <v>1255.58</v>
      </c>
      <c r="AB63" s="33">
        <f t="shared" si="18"/>
        <v>11625.8</v>
      </c>
      <c r="AC63" s="32">
        <f t="shared" si="19"/>
        <v>13950.96</v>
      </c>
      <c r="AD63" s="81"/>
      <c r="AE63" s="81"/>
      <c r="AF63" s="81"/>
      <c r="AG63" s="81"/>
      <c r="AH63" s="81"/>
      <c r="AI63" s="81"/>
      <c r="AJ63" s="81"/>
      <c r="AK63" s="49" t="s">
        <v>1829</v>
      </c>
      <c r="AL63" s="52" t="s">
        <v>410</v>
      </c>
      <c r="AM63" s="49">
        <v>105</v>
      </c>
      <c r="AN63" s="31">
        <v>11625.8</v>
      </c>
      <c r="AO63" s="31">
        <f t="shared" si="20"/>
        <v>1046.32</v>
      </c>
    </row>
    <row r="64" spans="1:41" ht="15" customHeight="1" x14ac:dyDescent="0.35">
      <c r="A64" s="56" t="s">
        <v>230</v>
      </c>
      <c r="B64" s="55" t="s">
        <v>236</v>
      </c>
      <c r="C64" s="57">
        <v>2000</v>
      </c>
      <c r="D64" s="57">
        <v>1000</v>
      </c>
      <c r="E64" s="54">
        <v>100</v>
      </c>
      <c r="F64" s="52" t="s">
        <v>412</v>
      </c>
      <c r="G64" s="51" t="s">
        <v>413</v>
      </c>
      <c r="H64" s="50" t="s">
        <v>48</v>
      </c>
      <c r="I64" s="48" t="s">
        <v>3</v>
      </c>
      <c r="J64" s="47"/>
      <c r="K64" s="47"/>
      <c r="L64" s="220"/>
      <c r="M64" s="45">
        <v>1</v>
      </c>
      <c r="N64" s="42">
        <f t="shared" si="11"/>
        <v>2</v>
      </c>
      <c r="O64" s="41">
        <f t="shared" si="12"/>
        <v>0.2</v>
      </c>
      <c r="P64" s="40">
        <f t="shared" si="13"/>
        <v>21</v>
      </c>
      <c r="Q64" s="43"/>
      <c r="R64" s="42"/>
      <c r="S64" s="41"/>
      <c r="T64" s="42"/>
      <c r="U64" s="39" t="s">
        <v>1</v>
      </c>
      <c r="V64" s="38">
        <v>80</v>
      </c>
      <c r="W64" s="37">
        <f t="shared" si="14"/>
        <v>160</v>
      </c>
      <c r="X64" s="36">
        <f t="shared" si="15"/>
        <v>16</v>
      </c>
      <c r="Y64" s="349">
        <f t="shared" si="16"/>
        <v>1680</v>
      </c>
      <c r="Z64" s="365">
        <f t="shared" si="7"/>
        <v>1147.3</v>
      </c>
      <c r="AA64" s="354">
        <f t="shared" si="17"/>
        <v>1376.76</v>
      </c>
      <c r="AB64" s="33">
        <f t="shared" si="18"/>
        <v>11473</v>
      </c>
      <c r="AC64" s="32">
        <f t="shared" si="19"/>
        <v>13767.6</v>
      </c>
      <c r="AD64" s="81"/>
      <c r="AE64" s="81"/>
      <c r="AF64" s="81"/>
      <c r="AG64" s="81"/>
      <c r="AH64" s="81"/>
      <c r="AI64" s="81"/>
      <c r="AJ64" s="81"/>
      <c r="AK64" s="49" t="s">
        <v>1829</v>
      </c>
      <c r="AL64" s="52" t="s">
        <v>412</v>
      </c>
      <c r="AM64" s="49">
        <v>105</v>
      </c>
      <c r="AN64" s="31">
        <v>11473</v>
      </c>
      <c r="AO64" s="31">
        <f t="shared" si="20"/>
        <v>1147.3</v>
      </c>
    </row>
    <row r="65" spans="1:41" ht="15" customHeight="1" x14ac:dyDescent="0.35">
      <c r="A65" s="56" t="s">
        <v>230</v>
      </c>
      <c r="B65" s="53" t="s">
        <v>237</v>
      </c>
      <c r="C65" s="54">
        <v>7000</v>
      </c>
      <c r="D65" s="54">
        <v>1000</v>
      </c>
      <c r="E65" s="54">
        <v>25</v>
      </c>
      <c r="F65" s="52" t="s">
        <v>414</v>
      </c>
      <c r="G65" s="51" t="s">
        <v>415</v>
      </c>
      <c r="H65" s="50" t="s">
        <v>48</v>
      </c>
      <c r="I65" s="48" t="s">
        <v>3</v>
      </c>
      <c r="J65" s="47"/>
      <c r="K65" s="47"/>
      <c r="L65" s="220"/>
      <c r="M65" s="45">
        <v>1</v>
      </c>
      <c r="N65" s="42">
        <f t="shared" si="11"/>
        <v>7</v>
      </c>
      <c r="O65" s="41">
        <f t="shared" si="12"/>
        <v>0.17499999999999999</v>
      </c>
      <c r="P65" s="40">
        <f t="shared" si="13"/>
        <v>18.375</v>
      </c>
      <c r="Q65" s="43"/>
      <c r="R65" s="42"/>
      <c r="S65" s="41"/>
      <c r="T65" s="42"/>
      <c r="U65" s="97" t="s">
        <v>34</v>
      </c>
      <c r="V65" s="38">
        <v>80</v>
      </c>
      <c r="W65" s="37">
        <f t="shared" si="14"/>
        <v>560</v>
      </c>
      <c r="X65" s="36">
        <f t="shared" si="15"/>
        <v>14</v>
      </c>
      <c r="Y65" s="349">
        <f t="shared" si="16"/>
        <v>1470</v>
      </c>
      <c r="Z65" s="365">
        <f t="shared" si="7"/>
        <v>873.62</v>
      </c>
      <c r="AA65" s="354">
        <f t="shared" si="17"/>
        <v>1048.3399999999999</v>
      </c>
      <c r="AB65" s="33">
        <f t="shared" si="18"/>
        <v>34944.800000000003</v>
      </c>
      <c r="AC65" s="32">
        <f t="shared" si="19"/>
        <v>41933.760000000002</v>
      </c>
      <c r="AD65" s="81"/>
      <c r="AE65" s="81"/>
      <c r="AF65" s="81"/>
      <c r="AG65" s="81"/>
      <c r="AH65" s="81"/>
      <c r="AI65" s="81"/>
      <c r="AJ65" s="81"/>
      <c r="AK65" s="49" t="s">
        <v>1829</v>
      </c>
      <c r="AL65" s="52" t="s">
        <v>414</v>
      </c>
      <c r="AM65" s="49">
        <v>105</v>
      </c>
      <c r="AN65" s="31">
        <v>34944.800000000003</v>
      </c>
      <c r="AO65" s="31">
        <f t="shared" si="20"/>
        <v>873.62</v>
      </c>
    </row>
    <row r="66" spans="1:41" ht="15" customHeight="1" x14ac:dyDescent="0.35">
      <c r="A66" s="56" t="s">
        <v>230</v>
      </c>
      <c r="B66" s="55" t="s">
        <v>237</v>
      </c>
      <c r="C66" s="57">
        <v>7000</v>
      </c>
      <c r="D66" s="57">
        <v>1000</v>
      </c>
      <c r="E66" s="54">
        <v>30</v>
      </c>
      <c r="F66" s="52" t="s">
        <v>416</v>
      </c>
      <c r="G66" s="51" t="s">
        <v>417</v>
      </c>
      <c r="H66" s="50" t="s">
        <v>48</v>
      </c>
      <c r="I66" s="48" t="s">
        <v>3</v>
      </c>
      <c r="J66" s="47"/>
      <c r="K66" s="47"/>
      <c r="L66" s="220"/>
      <c r="M66" s="45">
        <v>1</v>
      </c>
      <c r="N66" s="42">
        <f t="shared" si="11"/>
        <v>7</v>
      </c>
      <c r="O66" s="41">
        <f t="shared" si="12"/>
        <v>0.21</v>
      </c>
      <c r="P66" s="40">
        <f t="shared" si="13"/>
        <v>22.05</v>
      </c>
      <c r="Q66" s="43"/>
      <c r="R66" s="42"/>
      <c r="S66" s="41"/>
      <c r="T66" s="42"/>
      <c r="U66" s="97" t="s">
        <v>34</v>
      </c>
      <c r="V66" s="38">
        <v>80</v>
      </c>
      <c r="W66" s="37">
        <f t="shared" si="14"/>
        <v>560</v>
      </c>
      <c r="X66" s="36">
        <f t="shared" si="15"/>
        <v>16.8</v>
      </c>
      <c r="Y66" s="349">
        <f t="shared" si="16"/>
        <v>1764</v>
      </c>
      <c r="Z66" s="365">
        <f t="shared" si="7"/>
        <v>889.02</v>
      </c>
      <c r="AA66" s="354">
        <f t="shared" si="17"/>
        <v>1066.82</v>
      </c>
      <c r="AB66" s="33">
        <f t="shared" si="18"/>
        <v>29634</v>
      </c>
      <c r="AC66" s="32">
        <f t="shared" si="19"/>
        <v>35560.800000000003</v>
      </c>
      <c r="AD66" s="81"/>
      <c r="AE66" s="81"/>
      <c r="AF66" s="81"/>
      <c r="AG66" s="81"/>
      <c r="AH66" s="81"/>
      <c r="AI66" s="81"/>
      <c r="AJ66" s="81"/>
      <c r="AK66" s="49" t="s">
        <v>1829</v>
      </c>
      <c r="AL66" s="52" t="s">
        <v>416</v>
      </c>
      <c r="AM66" s="49">
        <v>105</v>
      </c>
      <c r="AN66" s="31">
        <v>29634</v>
      </c>
      <c r="AO66" s="31">
        <f t="shared" si="20"/>
        <v>889.02</v>
      </c>
    </row>
    <row r="67" spans="1:41" ht="15" customHeight="1" x14ac:dyDescent="0.35">
      <c r="A67" s="56" t="s">
        <v>230</v>
      </c>
      <c r="B67" s="55" t="s">
        <v>237</v>
      </c>
      <c r="C67" s="54">
        <v>5000</v>
      </c>
      <c r="D67" s="54">
        <v>1000</v>
      </c>
      <c r="E67" s="54">
        <v>40</v>
      </c>
      <c r="F67" s="52" t="s">
        <v>418</v>
      </c>
      <c r="G67" s="51" t="s">
        <v>419</v>
      </c>
      <c r="H67" s="50" t="s">
        <v>48</v>
      </c>
      <c r="I67" s="48" t="s">
        <v>3</v>
      </c>
      <c r="J67" s="47"/>
      <c r="K67" s="47"/>
      <c r="L67" s="220"/>
      <c r="M67" s="45">
        <v>1</v>
      </c>
      <c r="N67" s="42">
        <f t="shared" si="11"/>
        <v>5</v>
      </c>
      <c r="O67" s="41">
        <f t="shared" si="12"/>
        <v>0.2</v>
      </c>
      <c r="P67" s="40">
        <f t="shared" si="13"/>
        <v>21</v>
      </c>
      <c r="Q67" s="43"/>
      <c r="R67" s="42"/>
      <c r="S67" s="41"/>
      <c r="T67" s="42"/>
      <c r="U67" s="97" t="s">
        <v>34</v>
      </c>
      <c r="V67" s="38">
        <v>80</v>
      </c>
      <c r="W67" s="37">
        <f t="shared" si="14"/>
        <v>400</v>
      </c>
      <c r="X67" s="36">
        <f t="shared" si="15"/>
        <v>16</v>
      </c>
      <c r="Y67" s="349">
        <f t="shared" si="16"/>
        <v>1680</v>
      </c>
      <c r="Z67" s="365">
        <f t="shared" si="7"/>
        <v>1034.8800000000001</v>
      </c>
      <c r="AA67" s="354">
        <f t="shared" si="17"/>
        <v>1241.8599999999999</v>
      </c>
      <c r="AB67" s="33">
        <f t="shared" si="18"/>
        <v>25872</v>
      </c>
      <c r="AC67" s="32">
        <f t="shared" si="19"/>
        <v>31046.400000000001</v>
      </c>
      <c r="AD67" s="81"/>
      <c r="AE67" s="81"/>
      <c r="AF67" s="81"/>
      <c r="AG67" s="81"/>
      <c r="AH67" s="81"/>
      <c r="AI67" s="81"/>
      <c r="AJ67" s="81"/>
      <c r="AK67" s="49" t="s">
        <v>1829</v>
      </c>
      <c r="AL67" s="52" t="s">
        <v>418</v>
      </c>
      <c r="AM67" s="49">
        <v>105</v>
      </c>
      <c r="AN67" s="31">
        <v>25872</v>
      </c>
      <c r="AO67" s="31">
        <f t="shared" si="20"/>
        <v>1034.8800000000001</v>
      </c>
    </row>
    <row r="68" spans="1:41" ht="15" customHeight="1" x14ac:dyDescent="0.35">
      <c r="A68" s="56" t="s">
        <v>230</v>
      </c>
      <c r="B68" s="55" t="s">
        <v>237</v>
      </c>
      <c r="C68" s="54">
        <v>4000</v>
      </c>
      <c r="D68" s="54">
        <v>1000</v>
      </c>
      <c r="E68" s="54">
        <v>50</v>
      </c>
      <c r="F68" s="52" t="s">
        <v>420</v>
      </c>
      <c r="G68" s="51" t="s">
        <v>421</v>
      </c>
      <c r="H68" s="50" t="s">
        <v>48</v>
      </c>
      <c r="I68" s="48" t="s">
        <v>3</v>
      </c>
      <c r="J68" s="47"/>
      <c r="K68" s="47"/>
      <c r="L68" s="220"/>
      <c r="M68" s="45">
        <v>1</v>
      </c>
      <c r="N68" s="42">
        <f t="shared" si="11"/>
        <v>4</v>
      </c>
      <c r="O68" s="41">
        <f t="shared" si="12"/>
        <v>0.2</v>
      </c>
      <c r="P68" s="40">
        <f t="shared" si="13"/>
        <v>21</v>
      </c>
      <c r="Q68" s="43"/>
      <c r="R68" s="42"/>
      <c r="S68" s="41"/>
      <c r="T68" s="42"/>
      <c r="U68" s="97" t="s">
        <v>34</v>
      </c>
      <c r="V68" s="38">
        <v>80</v>
      </c>
      <c r="W68" s="37">
        <f t="shared" si="14"/>
        <v>320</v>
      </c>
      <c r="X68" s="36">
        <f t="shared" si="15"/>
        <v>16</v>
      </c>
      <c r="Y68" s="349">
        <f t="shared" si="16"/>
        <v>1680</v>
      </c>
      <c r="Z68" s="365">
        <f t="shared" si="7"/>
        <v>1165.56</v>
      </c>
      <c r="AA68" s="354">
        <f t="shared" si="17"/>
        <v>1398.67</v>
      </c>
      <c r="AB68" s="33">
        <f t="shared" si="18"/>
        <v>23311.200000000001</v>
      </c>
      <c r="AC68" s="32">
        <f t="shared" si="19"/>
        <v>27973.439999999999</v>
      </c>
      <c r="AD68" s="81"/>
      <c r="AE68" s="81"/>
      <c r="AF68" s="81"/>
      <c r="AG68" s="81"/>
      <c r="AH68" s="81"/>
      <c r="AI68" s="81"/>
      <c r="AJ68" s="81"/>
      <c r="AK68" s="49" t="s">
        <v>1829</v>
      </c>
      <c r="AL68" s="52" t="s">
        <v>420</v>
      </c>
      <c r="AM68" s="49">
        <v>105</v>
      </c>
      <c r="AN68" s="31">
        <v>23311.200000000001</v>
      </c>
      <c r="AO68" s="31">
        <f t="shared" si="20"/>
        <v>1165.56</v>
      </c>
    </row>
    <row r="69" spans="1:41" ht="15" customHeight="1" x14ac:dyDescent="0.35">
      <c r="A69" s="56" t="s">
        <v>230</v>
      </c>
      <c r="B69" s="55" t="s">
        <v>237</v>
      </c>
      <c r="C69" s="54">
        <v>2000</v>
      </c>
      <c r="D69" s="54">
        <v>1000</v>
      </c>
      <c r="E69" s="54">
        <v>60</v>
      </c>
      <c r="F69" s="52" t="s">
        <v>422</v>
      </c>
      <c r="G69" s="51" t="s">
        <v>423</v>
      </c>
      <c r="H69" s="50" t="s">
        <v>48</v>
      </c>
      <c r="I69" s="48" t="s">
        <v>3</v>
      </c>
      <c r="J69" s="47"/>
      <c r="K69" s="47"/>
      <c r="L69" s="220"/>
      <c r="M69" s="45">
        <v>1</v>
      </c>
      <c r="N69" s="42">
        <f t="shared" si="11"/>
        <v>2</v>
      </c>
      <c r="O69" s="41">
        <f t="shared" si="12"/>
        <v>0.12</v>
      </c>
      <c r="P69" s="40">
        <f t="shared" si="13"/>
        <v>12.6</v>
      </c>
      <c r="Q69" s="43"/>
      <c r="R69" s="42"/>
      <c r="S69" s="41"/>
      <c r="T69" s="42"/>
      <c r="U69" s="97" t="s">
        <v>34</v>
      </c>
      <c r="V69" s="38">
        <v>80</v>
      </c>
      <c r="W69" s="37">
        <f t="shared" si="14"/>
        <v>160</v>
      </c>
      <c r="X69" s="36">
        <f t="shared" si="15"/>
        <v>9.6</v>
      </c>
      <c r="Y69" s="349">
        <f t="shared" si="16"/>
        <v>1008</v>
      </c>
      <c r="Z69" s="365">
        <f t="shared" si="7"/>
        <v>1298.8800000000001</v>
      </c>
      <c r="AA69" s="354">
        <f t="shared" si="17"/>
        <v>1558.66</v>
      </c>
      <c r="AB69" s="33">
        <f t="shared" si="18"/>
        <v>21648</v>
      </c>
      <c r="AC69" s="32">
        <f t="shared" si="19"/>
        <v>25977.599999999999</v>
      </c>
      <c r="AD69" s="81"/>
      <c r="AE69" s="81"/>
      <c r="AF69" s="81"/>
      <c r="AG69" s="81"/>
      <c r="AH69" s="81"/>
      <c r="AI69" s="81"/>
      <c r="AJ69" s="81"/>
      <c r="AK69" s="49" t="s">
        <v>1829</v>
      </c>
      <c r="AL69" s="52" t="s">
        <v>422</v>
      </c>
      <c r="AM69" s="49">
        <v>105</v>
      </c>
      <c r="AN69" s="31">
        <v>21648</v>
      </c>
      <c r="AO69" s="31">
        <f t="shared" si="20"/>
        <v>1298.8800000000001</v>
      </c>
    </row>
    <row r="70" spans="1:41" ht="15" customHeight="1" x14ac:dyDescent="0.35">
      <c r="A70" s="56" t="s">
        <v>230</v>
      </c>
      <c r="B70" s="55" t="s">
        <v>237</v>
      </c>
      <c r="C70" s="57">
        <v>2000</v>
      </c>
      <c r="D70" s="57">
        <v>1000</v>
      </c>
      <c r="E70" s="54">
        <v>70</v>
      </c>
      <c r="F70" s="52" t="s">
        <v>424</v>
      </c>
      <c r="G70" s="51" t="s">
        <v>425</v>
      </c>
      <c r="H70" s="50" t="s">
        <v>48</v>
      </c>
      <c r="I70" s="48" t="s">
        <v>3</v>
      </c>
      <c r="J70" s="47"/>
      <c r="K70" s="47"/>
      <c r="L70" s="220"/>
      <c r="M70" s="45">
        <v>1</v>
      </c>
      <c r="N70" s="42">
        <f t="shared" si="11"/>
        <v>2</v>
      </c>
      <c r="O70" s="41">
        <f t="shared" si="12"/>
        <v>0.14000000000000001</v>
      </c>
      <c r="P70" s="40">
        <f t="shared" si="13"/>
        <v>14.700000000000001</v>
      </c>
      <c r="Q70" s="43"/>
      <c r="R70" s="42"/>
      <c r="S70" s="41"/>
      <c r="T70" s="42"/>
      <c r="U70" s="97" t="s">
        <v>34</v>
      </c>
      <c r="V70" s="38">
        <v>80</v>
      </c>
      <c r="W70" s="37">
        <f t="shared" si="14"/>
        <v>160</v>
      </c>
      <c r="X70" s="36">
        <f t="shared" si="15"/>
        <v>11.200000000000001</v>
      </c>
      <c r="Y70" s="349">
        <f t="shared" si="16"/>
        <v>1176</v>
      </c>
      <c r="Z70" s="365">
        <f t="shared" si="7"/>
        <v>1441.44</v>
      </c>
      <c r="AA70" s="354">
        <f t="shared" si="17"/>
        <v>1729.73</v>
      </c>
      <c r="AB70" s="33">
        <f t="shared" si="18"/>
        <v>20592</v>
      </c>
      <c r="AC70" s="32">
        <f t="shared" si="19"/>
        <v>24710.400000000001</v>
      </c>
      <c r="AD70" s="81"/>
      <c r="AE70" s="81"/>
      <c r="AF70" s="81"/>
      <c r="AG70" s="81"/>
      <c r="AH70" s="81"/>
      <c r="AI70" s="81"/>
      <c r="AJ70" s="81"/>
      <c r="AK70" s="49" t="s">
        <v>1829</v>
      </c>
      <c r="AL70" s="52" t="s">
        <v>424</v>
      </c>
      <c r="AM70" s="49">
        <v>105</v>
      </c>
      <c r="AN70" s="31">
        <v>20592</v>
      </c>
      <c r="AO70" s="31">
        <f t="shared" si="20"/>
        <v>1441.44</v>
      </c>
    </row>
    <row r="71" spans="1:41" ht="15" customHeight="1" x14ac:dyDescent="0.35">
      <c r="A71" s="56" t="s">
        <v>230</v>
      </c>
      <c r="B71" s="55" t="s">
        <v>237</v>
      </c>
      <c r="C71" s="57">
        <v>2000</v>
      </c>
      <c r="D71" s="57">
        <v>1000</v>
      </c>
      <c r="E71" s="54">
        <v>80</v>
      </c>
      <c r="F71" s="52" t="s">
        <v>426</v>
      </c>
      <c r="G71" s="51" t="s">
        <v>427</v>
      </c>
      <c r="H71" s="50" t="s">
        <v>48</v>
      </c>
      <c r="I71" s="48" t="s">
        <v>3</v>
      </c>
      <c r="J71" s="47"/>
      <c r="K71" s="47"/>
      <c r="L71" s="220"/>
      <c r="M71" s="45">
        <v>1</v>
      </c>
      <c r="N71" s="42">
        <f t="shared" si="11"/>
        <v>2</v>
      </c>
      <c r="O71" s="41">
        <f t="shared" si="12"/>
        <v>0.16</v>
      </c>
      <c r="P71" s="40">
        <f t="shared" si="13"/>
        <v>16.8</v>
      </c>
      <c r="Q71" s="43"/>
      <c r="R71" s="42"/>
      <c r="S71" s="41"/>
      <c r="T71" s="42"/>
      <c r="U71" s="97" t="s">
        <v>34</v>
      </c>
      <c r="V71" s="38">
        <v>80</v>
      </c>
      <c r="W71" s="37">
        <f t="shared" si="14"/>
        <v>160</v>
      </c>
      <c r="X71" s="36">
        <f t="shared" si="15"/>
        <v>12.8</v>
      </c>
      <c r="Y71" s="349">
        <f t="shared" si="16"/>
        <v>1344</v>
      </c>
      <c r="Z71" s="365">
        <f t="shared" si="7"/>
        <v>1556.72</v>
      </c>
      <c r="AA71" s="354">
        <f t="shared" si="17"/>
        <v>1868.06</v>
      </c>
      <c r="AB71" s="33">
        <f t="shared" si="18"/>
        <v>19459</v>
      </c>
      <c r="AC71" s="32">
        <f t="shared" si="19"/>
        <v>23350.799999999999</v>
      </c>
      <c r="AD71" s="81"/>
      <c r="AE71" s="81"/>
      <c r="AF71" s="81"/>
      <c r="AG71" s="81"/>
      <c r="AH71" s="81"/>
      <c r="AI71" s="81"/>
      <c r="AJ71" s="81"/>
      <c r="AK71" s="49" t="s">
        <v>1829</v>
      </c>
      <c r="AL71" s="52" t="s">
        <v>426</v>
      </c>
      <c r="AM71" s="49">
        <v>105</v>
      </c>
      <c r="AN71" s="31">
        <v>19459</v>
      </c>
      <c r="AO71" s="31">
        <f t="shared" si="20"/>
        <v>1556.72</v>
      </c>
    </row>
    <row r="72" spans="1:41" ht="15" customHeight="1" x14ac:dyDescent="0.35">
      <c r="A72" s="56" t="s">
        <v>230</v>
      </c>
      <c r="B72" s="55" t="s">
        <v>237</v>
      </c>
      <c r="C72" s="57">
        <v>2000</v>
      </c>
      <c r="D72" s="57">
        <v>1000</v>
      </c>
      <c r="E72" s="54">
        <v>90</v>
      </c>
      <c r="F72" s="52" t="s">
        <v>428</v>
      </c>
      <c r="G72" s="51" t="s">
        <v>429</v>
      </c>
      <c r="H72" s="50" t="s">
        <v>48</v>
      </c>
      <c r="I72" s="48" t="s">
        <v>3</v>
      </c>
      <c r="J72" s="47"/>
      <c r="K72" s="47"/>
      <c r="L72" s="220"/>
      <c r="M72" s="45">
        <v>1</v>
      </c>
      <c r="N72" s="42">
        <f t="shared" si="11"/>
        <v>2</v>
      </c>
      <c r="O72" s="41">
        <f t="shared" si="12"/>
        <v>0.18</v>
      </c>
      <c r="P72" s="40">
        <f t="shared" si="13"/>
        <v>18.899999999999999</v>
      </c>
      <c r="Q72" s="43"/>
      <c r="R72" s="42"/>
      <c r="S72" s="41"/>
      <c r="T72" s="42"/>
      <c r="U72" s="97" t="s">
        <v>34</v>
      </c>
      <c r="V72" s="38">
        <v>80</v>
      </c>
      <c r="W72" s="37">
        <f t="shared" si="14"/>
        <v>160</v>
      </c>
      <c r="X72" s="36">
        <f t="shared" si="15"/>
        <v>14.399999999999999</v>
      </c>
      <c r="Y72" s="349">
        <f t="shared" si="16"/>
        <v>1512</v>
      </c>
      <c r="Z72" s="365">
        <f t="shared" si="7"/>
        <v>1683</v>
      </c>
      <c r="AA72" s="354">
        <f t="shared" si="17"/>
        <v>2019.6</v>
      </c>
      <c r="AB72" s="33">
        <f t="shared" si="18"/>
        <v>18700</v>
      </c>
      <c r="AC72" s="32">
        <f t="shared" si="19"/>
        <v>22440</v>
      </c>
      <c r="AD72" s="81"/>
      <c r="AE72" s="81"/>
      <c r="AF72" s="81"/>
      <c r="AG72" s="81"/>
      <c r="AH72" s="81"/>
      <c r="AI72" s="81"/>
      <c r="AJ72" s="81"/>
      <c r="AK72" s="49" t="s">
        <v>1829</v>
      </c>
      <c r="AL72" s="52" t="s">
        <v>428</v>
      </c>
      <c r="AM72" s="49">
        <v>105</v>
      </c>
      <c r="AN72" s="31">
        <v>18700</v>
      </c>
      <c r="AO72" s="31">
        <f t="shared" si="20"/>
        <v>1683</v>
      </c>
    </row>
    <row r="73" spans="1:41" ht="15" customHeight="1" x14ac:dyDescent="0.35">
      <c r="A73" s="56" t="s">
        <v>230</v>
      </c>
      <c r="B73" s="55" t="s">
        <v>237</v>
      </c>
      <c r="C73" s="57">
        <v>2000</v>
      </c>
      <c r="D73" s="57">
        <v>1000</v>
      </c>
      <c r="E73" s="54">
        <v>100</v>
      </c>
      <c r="F73" s="52" t="s">
        <v>430</v>
      </c>
      <c r="G73" s="51" t="s">
        <v>431</v>
      </c>
      <c r="H73" s="50" t="s">
        <v>48</v>
      </c>
      <c r="I73" s="48" t="s">
        <v>3</v>
      </c>
      <c r="J73" s="47"/>
      <c r="K73" s="47"/>
      <c r="L73" s="220"/>
      <c r="M73" s="45">
        <v>1</v>
      </c>
      <c r="N73" s="42">
        <f t="shared" si="11"/>
        <v>2</v>
      </c>
      <c r="O73" s="41">
        <f t="shared" si="12"/>
        <v>0.2</v>
      </c>
      <c r="P73" s="40">
        <f t="shared" si="13"/>
        <v>21</v>
      </c>
      <c r="Q73" s="43"/>
      <c r="R73" s="42"/>
      <c r="S73" s="41"/>
      <c r="T73" s="42"/>
      <c r="U73" s="97" t="s">
        <v>34</v>
      </c>
      <c r="V73" s="38">
        <v>80</v>
      </c>
      <c r="W73" s="37">
        <f t="shared" si="14"/>
        <v>160</v>
      </c>
      <c r="X73" s="36">
        <f t="shared" si="15"/>
        <v>16</v>
      </c>
      <c r="Y73" s="349">
        <f t="shared" si="16"/>
        <v>1680</v>
      </c>
      <c r="Z73" s="365">
        <f t="shared" si="7"/>
        <v>1839.2</v>
      </c>
      <c r="AA73" s="354">
        <f t="shared" si="17"/>
        <v>2207.04</v>
      </c>
      <c r="AB73" s="33">
        <f t="shared" si="18"/>
        <v>18392</v>
      </c>
      <c r="AC73" s="32">
        <f t="shared" si="19"/>
        <v>22070.400000000001</v>
      </c>
      <c r="AD73" s="81"/>
      <c r="AE73" s="81"/>
      <c r="AF73" s="81"/>
      <c r="AG73" s="81"/>
      <c r="AH73" s="81"/>
      <c r="AI73" s="81"/>
      <c r="AJ73" s="81"/>
      <c r="AK73" s="49" t="s">
        <v>1829</v>
      </c>
      <c r="AL73" s="52" t="s">
        <v>430</v>
      </c>
      <c r="AM73" s="49">
        <v>105</v>
      </c>
      <c r="AN73" s="31">
        <v>18392</v>
      </c>
      <c r="AO73" s="31">
        <f t="shared" si="20"/>
        <v>1839.2</v>
      </c>
    </row>
    <row r="74" spans="1:41" ht="15" customHeight="1" x14ac:dyDescent="0.35">
      <c r="A74" s="56" t="s">
        <v>230</v>
      </c>
      <c r="B74" s="53" t="s">
        <v>238</v>
      </c>
      <c r="C74" s="54">
        <v>7000</v>
      </c>
      <c r="D74" s="54">
        <v>1000</v>
      </c>
      <c r="E74" s="54">
        <v>25</v>
      </c>
      <c r="F74" s="52" t="s">
        <v>432</v>
      </c>
      <c r="G74" s="51" t="s">
        <v>433</v>
      </c>
      <c r="H74" s="50" t="s">
        <v>48</v>
      </c>
      <c r="I74" s="48" t="s">
        <v>3</v>
      </c>
      <c r="J74" s="47"/>
      <c r="K74" s="47"/>
      <c r="L74" s="220"/>
      <c r="M74" s="45">
        <v>1</v>
      </c>
      <c r="N74" s="42">
        <f t="shared" si="11"/>
        <v>7</v>
      </c>
      <c r="O74" s="41">
        <f t="shared" si="12"/>
        <v>0.17499999999999999</v>
      </c>
      <c r="P74" s="40">
        <f t="shared" si="13"/>
        <v>18.375</v>
      </c>
      <c r="Q74" s="43"/>
      <c r="R74" s="42"/>
      <c r="S74" s="41"/>
      <c r="T74" s="42"/>
      <c r="U74" s="99" t="s">
        <v>35</v>
      </c>
      <c r="V74" s="38">
        <v>80</v>
      </c>
      <c r="W74" s="37">
        <f t="shared" si="14"/>
        <v>560</v>
      </c>
      <c r="X74" s="36">
        <f t="shared" si="15"/>
        <v>14</v>
      </c>
      <c r="Y74" s="349">
        <f t="shared" si="16"/>
        <v>1470</v>
      </c>
      <c r="Z74" s="365">
        <f t="shared" si="7"/>
        <v>435.38</v>
      </c>
      <c r="AA74" s="354">
        <f t="shared" si="17"/>
        <v>522.46</v>
      </c>
      <c r="AB74" s="33">
        <f t="shared" si="18"/>
        <v>17415.2</v>
      </c>
      <c r="AC74" s="32">
        <f t="shared" si="19"/>
        <v>20898.240000000002</v>
      </c>
      <c r="AD74" s="81"/>
      <c r="AE74" s="81"/>
      <c r="AF74" s="81"/>
      <c r="AG74" s="81"/>
      <c r="AH74" s="81"/>
      <c r="AI74" s="81"/>
      <c r="AJ74" s="81"/>
      <c r="AK74" s="49" t="s">
        <v>1828</v>
      </c>
      <c r="AL74" s="52" t="s">
        <v>432</v>
      </c>
      <c r="AM74" s="49">
        <v>105</v>
      </c>
      <c r="AN74" s="31">
        <v>17415.2</v>
      </c>
      <c r="AO74" s="31">
        <f t="shared" si="20"/>
        <v>435.38</v>
      </c>
    </row>
    <row r="75" spans="1:41" ht="15" customHeight="1" x14ac:dyDescent="0.35">
      <c r="A75" s="56" t="s">
        <v>230</v>
      </c>
      <c r="B75" s="55" t="s">
        <v>238</v>
      </c>
      <c r="C75" s="57">
        <v>7000</v>
      </c>
      <c r="D75" s="57">
        <v>1000</v>
      </c>
      <c r="E75" s="54">
        <v>30</v>
      </c>
      <c r="F75" s="52" t="s">
        <v>434</v>
      </c>
      <c r="G75" s="51" t="s">
        <v>435</v>
      </c>
      <c r="H75" s="50" t="s">
        <v>48</v>
      </c>
      <c r="I75" s="48" t="s">
        <v>3</v>
      </c>
      <c r="J75" s="47"/>
      <c r="K75" s="47"/>
      <c r="L75" s="220"/>
      <c r="M75" s="45">
        <v>1</v>
      </c>
      <c r="N75" s="42">
        <f t="shared" si="11"/>
        <v>7</v>
      </c>
      <c r="O75" s="41">
        <f t="shared" si="12"/>
        <v>0.21</v>
      </c>
      <c r="P75" s="40">
        <f t="shared" si="13"/>
        <v>22.05</v>
      </c>
      <c r="Q75" s="43"/>
      <c r="R75" s="42"/>
      <c r="S75" s="41"/>
      <c r="T75" s="42"/>
      <c r="U75" s="302" t="s">
        <v>34</v>
      </c>
      <c r="V75" s="38">
        <v>80</v>
      </c>
      <c r="W75" s="37">
        <f t="shared" si="14"/>
        <v>560</v>
      </c>
      <c r="X75" s="36">
        <f t="shared" si="15"/>
        <v>16.8</v>
      </c>
      <c r="Y75" s="349">
        <f t="shared" si="16"/>
        <v>1764</v>
      </c>
      <c r="Z75" s="365">
        <f t="shared" si="7"/>
        <v>461.78</v>
      </c>
      <c r="AA75" s="354">
        <f t="shared" si="17"/>
        <v>554.14</v>
      </c>
      <c r="AB75" s="33">
        <f t="shared" si="18"/>
        <v>15392.7</v>
      </c>
      <c r="AC75" s="32">
        <f t="shared" si="19"/>
        <v>18471.240000000002</v>
      </c>
      <c r="AD75" s="81"/>
      <c r="AE75" s="81"/>
      <c r="AF75" s="81"/>
      <c r="AG75" s="81"/>
      <c r="AH75" s="81"/>
      <c r="AI75" s="81"/>
      <c r="AJ75" s="81"/>
      <c r="AK75" s="49" t="s">
        <v>1828</v>
      </c>
      <c r="AL75" s="52" t="s">
        <v>434</v>
      </c>
      <c r="AM75" s="49">
        <v>105</v>
      </c>
      <c r="AN75" s="31">
        <v>15392.7</v>
      </c>
      <c r="AO75" s="31">
        <f t="shared" si="20"/>
        <v>461.78</v>
      </c>
    </row>
    <row r="76" spans="1:41" ht="15" customHeight="1" x14ac:dyDescent="0.35">
      <c r="A76" s="56" t="s">
        <v>230</v>
      </c>
      <c r="B76" s="55" t="s">
        <v>238</v>
      </c>
      <c r="C76" s="54">
        <v>5000</v>
      </c>
      <c r="D76" s="54">
        <v>1000</v>
      </c>
      <c r="E76" s="54">
        <v>40</v>
      </c>
      <c r="F76" s="52" t="s">
        <v>436</v>
      </c>
      <c r="G76" s="51" t="s">
        <v>437</v>
      </c>
      <c r="H76" s="50" t="s">
        <v>48</v>
      </c>
      <c r="I76" s="48" t="s">
        <v>3</v>
      </c>
      <c r="J76" s="47"/>
      <c r="K76" s="47"/>
      <c r="L76" s="220"/>
      <c r="M76" s="45">
        <v>1</v>
      </c>
      <c r="N76" s="42">
        <f t="shared" si="11"/>
        <v>5</v>
      </c>
      <c r="O76" s="41">
        <f t="shared" si="12"/>
        <v>0.2</v>
      </c>
      <c r="P76" s="40">
        <f t="shared" si="13"/>
        <v>21</v>
      </c>
      <c r="Q76" s="43">
        <v>32</v>
      </c>
      <c r="R76" s="42">
        <v>160</v>
      </c>
      <c r="S76" s="42">
        <v>6.4</v>
      </c>
      <c r="T76" s="42"/>
      <c r="U76" s="97" t="s">
        <v>34</v>
      </c>
      <c r="V76" s="38">
        <v>80</v>
      </c>
      <c r="W76" s="37">
        <f t="shared" si="14"/>
        <v>400</v>
      </c>
      <c r="X76" s="36">
        <f t="shared" si="15"/>
        <v>16</v>
      </c>
      <c r="Y76" s="349">
        <f t="shared" si="16"/>
        <v>1680</v>
      </c>
      <c r="Z76" s="365">
        <f t="shared" si="7"/>
        <v>586.96</v>
      </c>
      <c r="AA76" s="354">
        <f t="shared" si="17"/>
        <v>704.35</v>
      </c>
      <c r="AB76" s="33">
        <f t="shared" si="18"/>
        <v>14674</v>
      </c>
      <c r="AC76" s="32">
        <f t="shared" si="19"/>
        <v>17608.8</v>
      </c>
      <c r="AD76" s="81"/>
      <c r="AE76" s="81"/>
      <c r="AF76" s="81"/>
      <c r="AG76" s="81"/>
      <c r="AH76" s="81"/>
      <c r="AI76" s="81"/>
      <c r="AJ76" s="81"/>
      <c r="AK76" s="49" t="s">
        <v>1828</v>
      </c>
      <c r="AL76" s="52" t="s">
        <v>436</v>
      </c>
      <c r="AM76" s="49">
        <v>105</v>
      </c>
      <c r="AN76" s="31">
        <v>14674</v>
      </c>
      <c r="AO76" s="31">
        <f t="shared" si="20"/>
        <v>586.96</v>
      </c>
    </row>
    <row r="77" spans="1:41" ht="15" customHeight="1" x14ac:dyDescent="0.35">
      <c r="A77" s="56" t="s">
        <v>230</v>
      </c>
      <c r="B77" s="55" t="s">
        <v>238</v>
      </c>
      <c r="C77" s="54">
        <v>4000</v>
      </c>
      <c r="D77" s="54">
        <v>1000</v>
      </c>
      <c r="E77" s="54">
        <v>50</v>
      </c>
      <c r="F77" s="52" t="s">
        <v>438</v>
      </c>
      <c r="G77" s="51" t="s">
        <v>439</v>
      </c>
      <c r="H77" s="50" t="s">
        <v>48</v>
      </c>
      <c r="I77" s="48" t="s">
        <v>3</v>
      </c>
      <c r="J77" s="47"/>
      <c r="K77" s="47"/>
      <c r="L77" s="220"/>
      <c r="M77" s="45">
        <v>1</v>
      </c>
      <c r="N77" s="42">
        <f t="shared" si="11"/>
        <v>4</v>
      </c>
      <c r="O77" s="41">
        <f t="shared" si="12"/>
        <v>0.2</v>
      </c>
      <c r="P77" s="40">
        <f t="shared" si="13"/>
        <v>21</v>
      </c>
      <c r="Q77" s="43">
        <v>32</v>
      </c>
      <c r="R77" s="42">
        <v>128</v>
      </c>
      <c r="S77" s="42">
        <v>6.4</v>
      </c>
      <c r="T77" s="42"/>
      <c r="U77" s="99" t="s">
        <v>35</v>
      </c>
      <c r="V77" s="38">
        <v>80</v>
      </c>
      <c r="W77" s="37">
        <f t="shared" si="14"/>
        <v>320</v>
      </c>
      <c r="X77" s="36">
        <f t="shared" si="15"/>
        <v>16</v>
      </c>
      <c r="Y77" s="349">
        <f t="shared" si="16"/>
        <v>1680</v>
      </c>
      <c r="Z77" s="365">
        <f t="shared" si="7"/>
        <v>674.3</v>
      </c>
      <c r="AA77" s="354">
        <f t="shared" si="17"/>
        <v>809.16</v>
      </c>
      <c r="AB77" s="33">
        <f t="shared" si="18"/>
        <v>13486</v>
      </c>
      <c r="AC77" s="32">
        <f t="shared" si="19"/>
        <v>16183.2</v>
      </c>
      <c r="AE77" s="81"/>
      <c r="AG77" s="81"/>
      <c r="AI77" s="81"/>
      <c r="AJ77" s="81"/>
      <c r="AK77" s="49" t="s">
        <v>1828</v>
      </c>
      <c r="AL77" s="52" t="s">
        <v>438</v>
      </c>
      <c r="AM77" s="49">
        <v>105</v>
      </c>
      <c r="AN77" s="31">
        <v>13486</v>
      </c>
      <c r="AO77" s="31">
        <f t="shared" si="20"/>
        <v>674.3</v>
      </c>
    </row>
    <row r="78" spans="1:41" ht="15" customHeight="1" x14ac:dyDescent="0.35">
      <c r="A78" s="56" t="s">
        <v>230</v>
      </c>
      <c r="B78" s="55" t="s">
        <v>238</v>
      </c>
      <c r="C78" s="54">
        <v>2000</v>
      </c>
      <c r="D78" s="54">
        <v>1000</v>
      </c>
      <c r="E78" s="54">
        <v>60</v>
      </c>
      <c r="F78" s="52" t="s">
        <v>440</v>
      </c>
      <c r="G78" s="51" t="s">
        <v>441</v>
      </c>
      <c r="H78" s="50" t="s">
        <v>48</v>
      </c>
      <c r="I78" s="48" t="s">
        <v>3</v>
      </c>
      <c r="J78" s="47"/>
      <c r="K78" s="47"/>
      <c r="L78" s="220"/>
      <c r="M78" s="45">
        <v>1</v>
      </c>
      <c r="N78" s="42">
        <f t="shared" si="11"/>
        <v>2</v>
      </c>
      <c r="O78" s="41">
        <f t="shared" si="12"/>
        <v>0.12</v>
      </c>
      <c r="P78" s="40">
        <f t="shared" si="13"/>
        <v>12.6</v>
      </c>
      <c r="Q78" s="43">
        <v>41</v>
      </c>
      <c r="R78" s="42">
        <v>82</v>
      </c>
      <c r="S78" s="42">
        <v>4.92</v>
      </c>
      <c r="T78" s="42"/>
      <c r="U78" s="97" t="s">
        <v>34</v>
      </c>
      <c r="V78" s="38">
        <v>80</v>
      </c>
      <c r="W78" s="37">
        <f t="shared" si="14"/>
        <v>160</v>
      </c>
      <c r="X78" s="36">
        <f t="shared" si="15"/>
        <v>9.6</v>
      </c>
      <c r="Y78" s="349">
        <f t="shared" si="16"/>
        <v>1008</v>
      </c>
      <c r="Z78" s="365">
        <f t="shared" si="7"/>
        <v>782.1</v>
      </c>
      <c r="AA78" s="354">
        <f t="shared" si="17"/>
        <v>938.52</v>
      </c>
      <c r="AB78" s="33">
        <f t="shared" si="18"/>
        <v>13035</v>
      </c>
      <c r="AC78" s="32">
        <f t="shared" si="19"/>
        <v>15642</v>
      </c>
      <c r="AD78" s="81"/>
      <c r="AE78" s="81"/>
      <c r="AF78" s="81"/>
      <c r="AG78" s="81"/>
      <c r="AH78" s="81"/>
      <c r="AI78" s="81"/>
      <c r="AJ78" s="81"/>
      <c r="AK78" s="49" t="s">
        <v>1828</v>
      </c>
      <c r="AL78" s="52" t="s">
        <v>440</v>
      </c>
      <c r="AM78" s="49">
        <v>105</v>
      </c>
      <c r="AN78" s="31">
        <v>13035</v>
      </c>
      <c r="AO78" s="31">
        <f t="shared" si="20"/>
        <v>782.1</v>
      </c>
    </row>
    <row r="79" spans="1:41" ht="15" customHeight="1" x14ac:dyDescent="0.35">
      <c r="A79" s="56" t="s">
        <v>230</v>
      </c>
      <c r="B79" s="55" t="s">
        <v>238</v>
      </c>
      <c r="C79" s="57">
        <v>2000</v>
      </c>
      <c r="D79" s="57">
        <v>1000</v>
      </c>
      <c r="E79" s="54">
        <v>70</v>
      </c>
      <c r="F79" s="52" t="s">
        <v>442</v>
      </c>
      <c r="G79" s="51" t="s">
        <v>443</v>
      </c>
      <c r="H79" s="50" t="s">
        <v>48</v>
      </c>
      <c r="I79" s="48" t="s">
        <v>3</v>
      </c>
      <c r="J79" s="47"/>
      <c r="K79" s="47"/>
      <c r="L79" s="220"/>
      <c r="M79" s="45">
        <v>1</v>
      </c>
      <c r="N79" s="42">
        <f t="shared" si="11"/>
        <v>2</v>
      </c>
      <c r="O79" s="41">
        <f t="shared" si="12"/>
        <v>0.14000000000000001</v>
      </c>
      <c r="P79" s="40">
        <f t="shared" si="13"/>
        <v>14.700000000000001</v>
      </c>
      <c r="Q79" s="43">
        <v>41</v>
      </c>
      <c r="R79" s="42">
        <v>82</v>
      </c>
      <c r="S79" s="42">
        <v>5.74</v>
      </c>
      <c r="T79" s="42"/>
      <c r="U79" s="97" t="s">
        <v>34</v>
      </c>
      <c r="V79" s="38">
        <v>80</v>
      </c>
      <c r="W79" s="37">
        <f t="shared" si="14"/>
        <v>160</v>
      </c>
      <c r="X79" s="36">
        <f t="shared" si="15"/>
        <v>11.200000000000001</v>
      </c>
      <c r="Y79" s="349">
        <f t="shared" si="16"/>
        <v>1176</v>
      </c>
      <c r="Z79" s="365">
        <f t="shared" si="7"/>
        <v>898.48</v>
      </c>
      <c r="AA79" s="354">
        <f t="shared" si="17"/>
        <v>1078.18</v>
      </c>
      <c r="AB79" s="33">
        <f t="shared" si="18"/>
        <v>12835.4</v>
      </c>
      <c r="AC79" s="32">
        <f t="shared" si="19"/>
        <v>15402.48</v>
      </c>
      <c r="AD79" s="81"/>
      <c r="AE79" s="81"/>
      <c r="AF79" s="81"/>
      <c r="AG79" s="81"/>
      <c r="AH79" s="81"/>
      <c r="AI79" s="81"/>
      <c r="AJ79" s="81"/>
      <c r="AK79" s="49" t="s">
        <v>1828</v>
      </c>
      <c r="AL79" s="52" t="s">
        <v>442</v>
      </c>
      <c r="AM79" s="49">
        <v>105</v>
      </c>
      <c r="AN79" s="31">
        <v>12835.4</v>
      </c>
      <c r="AO79" s="31">
        <f t="shared" si="20"/>
        <v>898.48</v>
      </c>
    </row>
    <row r="80" spans="1:41" ht="15" customHeight="1" x14ac:dyDescent="0.35">
      <c r="A80" s="56" t="s">
        <v>230</v>
      </c>
      <c r="B80" s="55" t="s">
        <v>238</v>
      </c>
      <c r="C80" s="57">
        <v>2000</v>
      </c>
      <c r="D80" s="57">
        <v>1000</v>
      </c>
      <c r="E80" s="54">
        <v>80</v>
      </c>
      <c r="F80" s="52" t="s">
        <v>444</v>
      </c>
      <c r="G80" s="51" t="s">
        <v>445</v>
      </c>
      <c r="H80" s="50" t="s">
        <v>48</v>
      </c>
      <c r="I80" s="48" t="s">
        <v>3</v>
      </c>
      <c r="J80" s="47"/>
      <c r="K80" s="47"/>
      <c r="L80" s="220"/>
      <c r="M80" s="45">
        <v>1</v>
      </c>
      <c r="N80" s="42">
        <f t="shared" si="11"/>
        <v>2</v>
      </c>
      <c r="O80" s="41">
        <f t="shared" si="12"/>
        <v>0.16</v>
      </c>
      <c r="P80" s="40">
        <f t="shared" si="13"/>
        <v>16.8</v>
      </c>
      <c r="Q80" s="43"/>
      <c r="R80" s="42"/>
      <c r="S80" s="41"/>
      <c r="T80" s="42"/>
      <c r="U80" s="97" t="s">
        <v>34</v>
      </c>
      <c r="V80" s="38">
        <v>80</v>
      </c>
      <c r="W80" s="37">
        <f t="shared" si="14"/>
        <v>160</v>
      </c>
      <c r="X80" s="36">
        <f t="shared" si="15"/>
        <v>12.8</v>
      </c>
      <c r="Y80" s="349">
        <f t="shared" si="16"/>
        <v>1344</v>
      </c>
      <c r="Z80" s="365">
        <f t="shared" si="7"/>
        <v>989.12</v>
      </c>
      <c r="AA80" s="354">
        <f t="shared" si="17"/>
        <v>1186.94</v>
      </c>
      <c r="AB80" s="33">
        <f t="shared" si="18"/>
        <v>12364</v>
      </c>
      <c r="AC80" s="32">
        <f t="shared" si="19"/>
        <v>14836.8</v>
      </c>
      <c r="AD80" s="81"/>
      <c r="AE80" s="81"/>
      <c r="AF80" s="81"/>
      <c r="AG80" s="81"/>
      <c r="AH80" s="81"/>
      <c r="AI80" s="81"/>
      <c r="AJ80" s="81"/>
      <c r="AK80" s="49" t="s">
        <v>1828</v>
      </c>
      <c r="AL80" s="52" t="s">
        <v>444</v>
      </c>
      <c r="AM80" s="49">
        <v>105</v>
      </c>
      <c r="AN80" s="31">
        <v>12364</v>
      </c>
      <c r="AO80" s="31">
        <f t="shared" si="20"/>
        <v>989.12</v>
      </c>
    </row>
    <row r="81" spans="1:41" ht="15" customHeight="1" x14ac:dyDescent="0.35">
      <c r="A81" s="56" t="s">
        <v>230</v>
      </c>
      <c r="B81" s="55" t="s">
        <v>238</v>
      </c>
      <c r="C81" s="57">
        <v>2000</v>
      </c>
      <c r="D81" s="57">
        <v>1000</v>
      </c>
      <c r="E81" s="54">
        <v>90</v>
      </c>
      <c r="F81" s="52" t="s">
        <v>446</v>
      </c>
      <c r="G81" s="51" t="s">
        <v>447</v>
      </c>
      <c r="H81" s="50" t="s">
        <v>48</v>
      </c>
      <c r="I81" s="48" t="s">
        <v>3</v>
      </c>
      <c r="J81" s="47"/>
      <c r="K81" s="47"/>
      <c r="L81" s="220"/>
      <c r="M81" s="45">
        <v>1</v>
      </c>
      <c r="N81" s="42">
        <f t="shared" si="11"/>
        <v>2</v>
      </c>
      <c r="O81" s="41">
        <f t="shared" si="12"/>
        <v>0.18</v>
      </c>
      <c r="P81" s="40">
        <f t="shared" si="13"/>
        <v>18.899999999999999</v>
      </c>
      <c r="Q81" s="43">
        <v>32</v>
      </c>
      <c r="R81" s="42">
        <v>64</v>
      </c>
      <c r="S81" s="42">
        <v>5.76</v>
      </c>
      <c r="T81" s="42"/>
      <c r="U81" s="97" t="s">
        <v>34</v>
      </c>
      <c r="V81" s="38">
        <v>80</v>
      </c>
      <c r="W81" s="37">
        <f t="shared" si="14"/>
        <v>160</v>
      </c>
      <c r="X81" s="36">
        <f t="shared" si="15"/>
        <v>14.399999999999999</v>
      </c>
      <c r="Y81" s="349">
        <f t="shared" si="16"/>
        <v>1512</v>
      </c>
      <c r="Z81" s="365">
        <f t="shared" si="7"/>
        <v>1110.78</v>
      </c>
      <c r="AA81" s="354">
        <f t="shared" si="17"/>
        <v>1332.94</v>
      </c>
      <c r="AB81" s="33">
        <f t="shared" si="18"/>
        <v>12342</v>
      </c>
      <c r="AC81" s="32">
        <f t="shared" si="19"/>
        <v>14810.4</v>
      </c>
      <c r="AD81" s="81"/>
      <c r="AE81" s="81"/>
      <c r="AF81" s="81"/>
      <c r="AG81" s="81"/>
      <c r="AH81" s="81"/>
      <c r="AI81" s="81"/>
      <c r="AJ81" s="81"/>
      <c r="AK81" s="49" t="s">
        <v>1828</v>
      </c>
      <c r="AL81" s="52" t="s">
        <v>446</v>
      </c>
      <c r="AM81" s="49">
        <v>105</v>
      </c>
      <c r="AN81" s="31">
        <v>12342</v>
      </c>
      <c r="AO81" s="31">
        <f t="shared" si="20"/>
        <v>1110.78</v>
      </c>
    </row>
    <row r="82" spans="1:41" ht="15" customHeight="1" thickBot="1" x14ac:dyDescent="0.4">
      <c r="A82" s="56" t="s">
        <v>230</v>
      </c>
      <c r="B82" s="55" t="s">
        <v>238</v>
      </c>
      <c r="C82" s="57">
        <v>2000</v>
      </c>
      <c r="D82" s="57">
        <v>1000</v>
      </c>
      <c r="E82" s="54">
        <v>100</v>
      </c>
      <c r="F82" s="52" t="s">
        <v>448</v>
      </c>
      <c r="G82" s="51" t="s">
        <v>449</v>
      </c>
      <c r="H82" s="50" t="s">
        <v>48</v>
      </c>
      <c r="I82" s="48" t="s">
        <v>3</v>
      </c>
      <c r="J82" s="47"/>
      <c r="K82" s="47"/>
      <c r="L82" s="220"/>
      <c r="M82" s="45">
        <v>1</v>
      </c>
      <c r="N82" s="42">
        <f t="shared" si="11"/>
        <v>2</v>
      </c>
      <c r="O82" s="41">
        <f t="shared" si="12"/>
        <v>0.2</v>
      </c>
      <c r="P82" s="40">
        <f t="shared" si="13"/>
        <v>21</v>
      </c>
      <c r="Q82" s="43"/>
      <c r="R82" s="42"/>
      <c r="S82" s="41"/>
      <c r="T82" s="42"/>
      <c r="U82" s="303" t="s">
        <v>35</v>
      </c>
      <c r="V82" s="38">
        <v>80</v>
      </c>
      <c r="W82" s="37">
        <f t="shared" si="14"/>
        <v>160</v>
      </c>
      <c r="X82" s="36">
        <f t="shared" si="15"/>
        <v>16</v>
      </c>
      <c r="Y82" s="349">
        <f t="shared" si="16"/>
        <v>1680</v>
      </c>
      <c r="Z82" s="366">
        <f t="shared" si="7"/>
        <v>1197.9000000000001</v>
      </c>
      <c r="AA82" s="354">
        <f t="shared" si="17"/>
        <v>1437.48</v>
      </c>
      <c r="AB82" s="33">
        <f t="shared" si="18"/>
        <v>11979</v>
      </c>
      <c r="AC82" s="32">
        <f t="shared" si="19"/>
        <v>14374.8</v>
      </c>
      <c r="AD82" s="81"/>
      <c r="AE82" s="81"/>
      <c r="AF82" s="81"/>
      <c r="AG82" s="81"/>
      <c r="AH82" s="81"/>
      <c r="AI82" s="81"/>
      <c r="AJ82" s="81"/>
      <c r="AK82" s="49" t="s">
        <v>1828</v>
      </c>
      <c r="AL82" s="52" t="s">
        <v>448</v>
      </c>
      <c r="AM82" s="49">
        <v>105</v>
      </c>
      <c r="AN82" s="31">
        <v>11979</v>
      </c>
      <c r="AO82" s="31">
        <f t="shared" si="20"/>
        <v>1197.9000000000001</v>
      </c>
    </row>
    <row r="83" spans="1:41" ht="15" customHeight="1" x14ac:dyDescent="0.35">
      <c r="A83" s="56" t="s">
        <v>230</v>
      </c>
      <c r="B83" s="53" t="s">
        <v>239</v>
      </c>
      <c r="C83" s="54">
        <v>7000</v>
      </c>
      <c r="D83" s="54">
        <v>1000</v>
      </c>
      <c r="E83" s="54">
        <v>25</v>
      </c>
      <c r="F83" s="52" t="s">
        <v>450</v>
      </c>
      <c r="G83" s="51" t="s">
        <v>451</v>
      </c>
      <c r="H83" s="50" t="s">
        <v>48</v>
      </c>
      <c r="I83" s="48" t="s">
        <v>3</v>
      </c>
      <c r="J83" s="47"/>
      <c r="K83" s="47"/>
      <c r="L83" s="220"/>
      <c r="M83" s="45">
        <v>1</v>
      </c>
      <c r="N83" s="42">
        <f t="shared" si="11"/>
        <v>7</v>
      </c>
      <c r="O83" s="41">
        <f t="shared" si="12"/>
        <v>0.17499999999999999</v>
      </c>
      <c r="P83" s="40">
        <f t="shared" si="13"/>
        <v>18.375</v>
      </c>
      <c r="Q83" s="43"/>
      <c r="R83" s="42"/>
      <c r="S83" s="41"/>
      <c r="T83" s="42"/>
      <c r="U83" s="39" t="s">
        <v>1</v>
      </c>
      <c r="V83" s="38">
        <v>80</v>
      </c>
      <c r="W83" s="37">
        <f t="shared" si="14"/>
        <v>560</v>
      </c>
      <c r="X83" s="36">
        <f t="shared" si="15"/>
        <v>14</v>
      </c>
      <c r="Y83" s="349">
        <f t="shared" si="16"/>
        <v>1470</v>
      </c>
      <c r="Z83" s="364">
        <f t="shared" si="7"/>
        <v>489.5</v>
      </c>
      <c r="AA83" s="354">
        <f t="shared" si="17"/>
        <v>587.4</v>
      </c>
      <c r="AB83" s="33">
        <f t="shared" si="18"/>
        <v>19580</v>
      </c>
      <c r="AC83" s="32">
        <f t="shared" si="19"/>
        <v>23496</v>
      </c>
      <c r="AD83" s="81"/>
      <c r="AE83" s="81"/>
      <c r="AF83" s="81"/>
      <c r="AG83" s="81"/>
      <c r="AH83" s="81"/>
      <c r="AI83" s="81"/>
      <c r="AJ83" s="81"/>
      <c r="AK83" s="49" t="s">
        <v>1833</v>
      </c>
      <c r="AL83" s="52" t="s">
        <v>450</v>
      </c>
      <c r="AM83" s="49">
        <v>105</v>
      </c>
      <c r="AN83" s="31">
        <v>19580</v>
      </c>
      <c r="AO83" s="31">
        <f t="shared" si="20"/>
        <v>489.5</v>
      </c>
    </row>
    <row r="84" spans="1:41" ht="15" customHeight="1" x14ac:dyDescent="0.35">
      <c r="A84" s="56" t="s">
        <v>230</v>
      </c>
      <c r="B84" s="55" t="s">
        <v>239</v>
      </c>
      <c r="C84" s="57">
        <v>7000</v>
      </c>
      <c r="D84" s="57">
        <v>1000</v>
      </c>
      <c r="E84" s="54">
        <v>30</v>
      </c>
      <c r="F84" s="52" t="s">
        <v>452</v>
      </c>
      <c r="G84" s="51" t="s">
        <v>453</v>
      </c>
      <c r="H84" s="50" t="s">
        <v>48</v>
      </c>
      <c r="I84" s="48" t="s">
        <v>3</v>
      </c>
      <c r="J84" s="47"/>
      <c r="K84" s="47"/>
      <c r="L84" s="220"/>
      <c r="M84" s="45">
        <v>1</v>
      </c>
      <c r="N84" s="42">
        <f t="shared" ref="N84:N103" si="21">M84*C84*D84/1000000</f>
        <v>7</v>
      </c>
      <c r="O84" s="41">
        <f t="shared" ref="O84:O103" si="22">N84*E84/1000</f>
        <v>0.21</v>
      </c>
      <c r="P84" s="40">
        <f t="shared" ref="P84:P115" si="23">O84*AM84</f>
        <v>22.05</v>
      </c>
      <c r="Q84" s="43"/>
      <c r="R84" s="42"/>
      <c r="S84" s="41"/>
      <c r="T84" s="42"/>
      <c r="U84" s="39" t="s">
        <v>1</v>
      </c>
      <c r="V84" s="38">
        <v>80</v>
      </c>
      <c r="W84" s="37">
        <f t="shared" ref="W84:W106" si="24">IF($H84="рул./пал.",$V84*R84,$V84*N84)</f>
        <v>560</v>
      </c>
      <c r="X84" s="36">
        <f t="shared" ref="X84:X106" si="25">IF($H84="рул./пал.",$V84*S84,$V84*O84)</f>
        <v>16.8</v>
      </c>
      <c r="Y84" s="349">
        <f t="shared" ref="Y84:Y106" si="26">IF($H84="рул./пал.",$V84*T84,$V84*P84)</f>
        <v>1764</v>
      </c>
      <c r="Z84" s="365">
        <f t="shared" si="7"/>
        <v>548.67999999999995</v>
      </c>
      <c r="AA84" s="354">
        <f t="shared" ref="AA84:AA103" si="27">ROUND(Z84*1.2,2)</f>
        <v>658.42</v>
      </c>
      <c r="AB84" s="33">
        <f t="shared" ref="AB84:AB103" si="28">ROUND(AN84*(1-$AC$15),2)</f>
        <v>18289.3</v>
      </c>
      <c r="AC84" s="32">
        <f t="shared" ref="AC84:AC103" si="29">ROUND(AB84*1.2,2)</f>
        <v>21947.16</v>
      </c>
      <c r="AD84" s="81"/>
      <c r="AE84" s="81"/>
      <c r="AF84" s="81"/>
      <c r="AG84" s="81"/>
      <c r="AH84" s="81"/>
      <c r="AI84" s="81"/>
      <c r="AJ84" s="81"/>
      <c r="AK84" s="49" t="s">
        <v>1833</v>
      </c>
      <c r="AL84" s="52" t="s">
        <v>452</v>
      </c>
      <c r="AM84" s="49">
        <v>105</v>
      </c>
      <c r="AN84" s="31">
        <v>18289.3</v>
      </c>
      <c r="AO84" s="31">
        <f t="shared" ref="AO84:AO103" si="30">Z84</f>
        <v>548.67999999999995</v>
      </c>
    </row>
    <row r="85" spans="1:41" ht="15" customHeight="1" x14ac:dyDescent="0.35">
      <c r="A85" s="56" t="s">
        <v>230</v>
      </c>
      <c r="B85" s="55" t="s">
        <v>239</v>
      </c>
      <c r="C85" s="54">
        <v>5000</v>
      </c>
      <c r="D85" s="54">
        <v>1000</v>
      </c>
      <c r="E85" s="54">
        <v>40</v>
      </c>
      <c r="F85" s="52" t="s">
        <v>454</v>
      </c>
      <c r="G85" s="51" t="s">
        <v>455</v>
      </c>
      <c r="H85" s="50" t="s">
        <v>48</v>
      </c>
      <c r="I85" s="48" t="s">
        <v>3</v>
      </c>
      <c r="J85" s="47"/>
      <c r="K85" s="47"/>
      <c r="L85" s="220"/>
      <c r="M85" s="45">
        <v>1</v>
      </c>
      <c r="N85" s="42">
        <f t="shared" si="21"/>
        <v>5</v>
      </c>
      <c r="O85" s="41">
        <f t="shared" si="22"/>
        <v>0.2</v>
      </c>
      <c r="P85" s="40">
        <f t="shared" si="23"/>
        <v>21</v>
      </c>
      <c r="Q85" s="43"/>
      <c r="R85" s="42"/>
      <c r="S85" s="41"/>
      <c r="T85" s="42"/>
      <c r="U85" s="39" t="s">
        <v>1</v>
      </c>
      <c r="V85" s="38">
        <v>80</v>
      </c>
      <c r="W85" s="37">
        <f t="shared" si="24"/>
        <v>400</v>
      </c>
      <c r="X85" s="36">
        <f t="shared" si="25"/>
        <v>16</v>
      </c>
      <c r="Y85" s="349">
        <f t="shared" si="26"/>
        <v>1680</v>
      </c>
      <c r="Z85" s="365">
        <f t="shared" ref="Z85:Z148" si="31">ROUND((AB85*E85)/1000,2)</f>
        <v>686.84</v>
      </c>
      <c r="AA85" s="354">
        <f t="shared" si="27"/>
        <v>824.21</v>
      </c>
      <c r="AB85" s="33">
        <f t="shared" si="28"/>
        <v>17171</v>
      </c>
      <c r="AC85" s="32">
        <f t="shared" si="29"/>
        <v>20605.2</v>
      </c>
      <c r="AD85" s="81"/>
      <c r="AE85" s="81"/>
      <c r="AF85" s="81"/>
      <c r="AG85" s="81"/>
      <c r="AH85" s="81"/>
      <c r="AI85" s="81"/>
      <c r="AJ85" s="81"/>
      <c r="AK85" s="49" t="s">
        <v>1833</v>
      </c>
      <c r="AL85" s="52" t="s">
        <v>454</v>
      </c>
      <c r="AM85" s="49">
        <v>105</v>
      </c>
      <c r="AN85" s="31">
        <v>17171</v>
      </c>
      <c r="AO85" s="31">
        <f t="shared" si="30"/>
        <v>686.84</v>
      </c>
    </row>
    <row r="86" spans="1:41" ht="15" customHeight="1" x14ac:dyDescent="0.35">
      <c r="A86" s="56" t="s">
        <v>230</v>
      </c>
      <c r="B86" s="55" t="s">
        <v>239</v>
      </c>
      <c r="C86" s="54">
        <v>4000</v>
      </c>
      <c r="D86" s="54">
        <v>1000</v>
      </c>
      <c r="E86" s="54">
        <v>50</v>
      </c>
      <c r="F86" s="52" t="s">
        <v>456</v>
      </c>
      <c r="G86" s="51" t="s">
        <v>457</v>
      </c>
      <c r="H86" s="50" t="s">
        <v>48</v>
      </c>
      <c r="I86" s="48" t="s">
        <v>3</v>
      </c>
      <c r="J86" s="47"/>
      <c r="K86" s="47"/>
      <c r="L86" s="220"/>
      <c r="M86" s="45">
        <v>1</v>
      </c>
      <c r="N86" s="42">
        <f t="shared" si="21"/>
        <v>4</v>
      </c>
      <c r="O86" s="41">
        <f t="shared" si="22"/>
        <v>0.2</v>
      </c>
      <c r="P86" s="40">
        <f t="shared" si="23"/>
        <v>21</v>
      </c>
      <c r="Q86" s="43"/>
      <c r="R86" s="42"/>
      <c r="S86" s="41"/>
      <c r="T86" s="42"/>
      <c r="U86" s="39" t="s">
        <v>1</v>
      </c>
      <c r="V86" s="38">
        <v>80</v>
      </c>
      <c r="W86" s="37">
        <f t="shared" si="24"/>
        <v>320</v>
      </c>
      <c r="X86" s="36">
        <f t="shared" si="25"/>
        <v>16</v>
      </c>
      <c r="Y86" s="349">
        <f t="shared" si="26"/>
        <v>1680</v>
      </c>
      <c r="Z86" s="365">
        <f t="shared" si="31"/>
        <v>775.06</v>
      </c>
      <c r="AA86" s="354">
        <f t="shared" si="27"/>
        <v>930.07</v>
      </c>
      <c r="AB86" s="33">
        <f t="shared" si="28"/>
        <v>15501.2</v>
      </c>
      <c r="AC86" s="32">
        <f t="shared" si="29"/>
        <v>18601.439999999999</v>
      </c>
      <c r="AD86" s="81"/>
      <c r="AE86" s="81"/>
      <c r="AF86" s="81"/>
      <c r="AG86" s="81"/>
      <c r="AH86" s="81"/>
      <c r="AI86" s="81"/>
      <c r="AJ86" s="81"/>
      <c r="AK86" s="49" t="s">
        <v>1833</v>
      </c>
      <c r="AL86" s="52" t="s">
        <v>456</v>
      </c>
      <c r="AM86" s="49">
        <v>105</v>
      </c>
      <c r="AN86" s="31">
        <v>15501.2</v>
      </c>
      <c r="AO86" s="31">
        <f t="shared" si="30"/>
        <v>775.06</v>
      </c>
    </row>
    <row r="87" spans="1:41" ht="15" customHeight="1" x14ac:dyDescent="0.35">
      <c r="A87" s="56" t="s">
        <v>230</v>
      </c>
      <c r="B87" s="55" t="s">
        <v>239</v>
      </c>
      <c r="C87" s="54">
        <v>2000</v>
      </c>
      <c r="D87" s="54">
        <v>1000</v>
      </c>
      <c r="E87" s="54">
        <v>60</v>
      </c>
      <c r="F87" s="52" t="s">
        <v>458</v>
      </c>
      <c r="G87" s="51" t="s">
        <v>459</v>
      </c>
      <c r="H87" s="50" t="s">
        <v>48</v>
      </c>
      <c r="I87" s="48" t="s">
        <v>3</v>
      </c>
      <c r="J87" s="47"/>
      <c r="K87" s="47"/>
      <c r="L87" s="220"/>
      <c r="M87" s="45">
        <v>1</v>
      </c>
      <c r="N87" s="42">
        <f t="shared" si="21"/>
        <v>2</v>
      </c>
      <c r="O87" s="41">
        <f t="shared" si="22"/>
        <v>0.12</v>
      </c>
      <c r="P87" s="40">
        <f t="shared" si="23"/>
        <v>12.6</v>
      </c>
      <c r="Q87" s="43"/>
      <c r="R87" s="42"/>
      <c r="S87" s="41"/>
      <c r="T87" s="42"/>
      <c r="U87" s="323" t="s">
        <v>1</v>
      </c>
      <c r="V87" s="38">
        <v>80</v>
      </c>
      <c r="W87" s="37">
        <f t="shared" si="24"/>
        <v>160</v>
      </c>
      <c r="X87" s="36">
        <f t="shared" si="25"/>
        <v>9.6</v>
      </c>
      <c r="Y87" s="349">
        <f t="shared" si="26"/>
        <v>1008</v>
      </c>
      <c r="Z87" s="365">
        <f t="shared" si="31"/>
        <v>914.76</v>
      </c>
      <c r="AA87" s="354">
        <f t="shared" si="27"/>
        <v>1097.71</v>
      </c>
      <c r="AB87" s="33">
        <f t="shared" si="28"/>
        <v>15246</v>
      </c>
      <c r="AC87" s="32">
        <f t="shared" si="29"/>
        <v>18295.2</v>
      </c>
      <c r="AD87" s="81"/>
      <c r="AE87" s="81"/>
      <c r="AF87" s="81"/>
      <c r="AG87" s="81"/>
      <c r="AH87" s="81"/>
      <c r="AI87" s="81"/>
      <c r="AJ87" s="81"/>
      <c r="AK87" s="49" t="s">
        <v>1833</v>
      </c>
      <c r="AL87" s="52" t="s">
        <v>458</v>
      </c>
      <c r="AM87" s="49">
        <v>105</v>
      </c>
      <c r="AN87" s="31">
        <v>15246</v>
      </c>
      <c r="AO87" s="31">
        <f t="shared" si="30"/>
        <v>914.76</v>
      </c>
    </row>
    <row r="88" spans="1:41" ht="15" customHeight="1" x14ac:dyDescent="0.35">
      <c r="A88" s="56" t="s">
        <v>230</v>
      </c>
      <c r="B88" s="55" t="s">
        <v>239</v>
      </c>
      <c r="C88" s="57">
        <v>2000</v>
      </c>
      <c r="D88" s="57">
        <v>1000</v>
      </c>
      <c r="E88" s="54">
        <v>70</v>
      </c>
      <c r="F88" s="52" t="s">
        <v>460</v>
      </c>
      <c r="G88" s="51" t="s">
        <v>461</v>
      </c>
      <c r="H88" s="50" t="s">
        <v>48</v>
      </c>
      <c r="I88" s="48" t="s">
        <v>3</v>
      </c>
      <c r="J88" s="47"/>
      <c r="K88" s="47"/>
      <c r="L88" s="220"/>
      <c r="M88" s="45">
        <v>1</v>
      </c>
      <c r="N88" s="42">
        <f t="shared" si="21"/>
        <v>2</v>
      </c>
      <c r="O88" s="41">
        <f t="shared" si="22"/>
        <v>0.14000000000000001</v>
      </c>
      <c r="P88" s="40">
        <f t="shared" si="23"/>
        <v>14.700000000000001</v>
      </c>
      <c r="Q88" s="43"/>
      <c r="R88" s="42"/>
      <c r="S88" s="41"/>
      <c r="T88" s="42"/>
      <c r="U88" s="99" t="s">
        <v>35</v>
      </c>
      <c r="V88" s="38">
        <v>80</v>
      </c>
      <c r="W88" s="37">
        <f t="shared" si="24"/>
        <v>160</v>
      </c>
      <c r="X88" s="36">
        <f t="shared" si="25"/>
        <v>11.200000000000001</v>
      </c>
      <c r="Y88" s="349">
        <f t="shared" si="26"/>
        <v>1176</v>
      </c>
      <c r="Z88" s="365">
        <f t="shared" si="31"/>
        <v>1043.46</v>
      </c>
      <c r="AA88" s="354">
        <f t="shared" si="27"/>
        <v>1252.1500000000001</v>
      </c>
      <c r="AB88" s="33">
        <f t="shared" si="28"/>
        <v>14906.6</v>
      </c>
      <c r="AC88" s="32">
        <f t="shared" si="29"/>
        <v>17887.919999999998</v>
      </c>
      <c r="AD88" s="81"/>
      <c r="AE88" s="81"/>
      <c r="AF88" s="81"/>
      <c r="AG88" s="81"/>
      <c r="AH88" s="81"/>
      <c r="AI88" s="81"/>
      <c r="AJ88" s="81"/>
      <c r="AK88" s="49" t="s">
        <v>1833</v>
      </c>
      <c r="AL88" s="52" t="s">
        <v>460</v>
      </c>
      <c r="AM88" s="49">
        <v>105</v>
      </c>
      <c r="AN88" s="31">
        <v>14906.6</v>
      </c>
      <c r="AO88" s="31">
        <f t="shared" si="30"/>
        <v>1043.46</v>
      </c>
    </row>
    <row r="89" spans="1:41" ht="15" customHeight="1" x14ac:dyDescent="0.35">
      <c r="A89" s="56" t="s">
        <v>230</v>
      </c>
      <c r="B89" s="55" t="s">
        <v>239</v>
      </c>
      <c r="C89" s="57">
        <v>2000</v>
      </c>
      <c r="D89" s="57">
        <v>1000</v>
      </c>
      <c r="E89" s="54">
        <v>80</v>
      </c>
      <c r="F89" s="52" t="s">
        <v>462</v>
      </c>
      <c r="G89" s="51" t="s">
        <v>463</v>
      </c>
      <c r="H89" s="50" t="s">
        <v>48</v>
      </c>
      <c r="I89" s="48" t="s">
        <v>3</v>
      </c>
      <c r="J89" s="47"/>
      <c r="K89" s="47"/>
      <c r="L89" s="220"/>
      <c r="M89" s="45">
        <v>1</v>
      </c>
      <c r="N89" s="42">
        <f t="shared" si="21"/>
        <v>2</v>
      </c>
      <c r="O89" s="41">
        <f t="shared" si="22"/>
        <v>0.16</v>
      </c>
      <c r="P89" s="40">
        <f t="shared" si="23"/>
        <v>16.8</v>
      </c>
      <c r="Q89" s="43"/>
      <c r="R89" s="42"/>
      <c r="S89" s="41"/>
      <c r="T89" s="42"/>
      <c r="U89" s="97" t="s">
        <v>34</v>
      </c>
      <c r="V89" s="38">
        <v>80</v>
      </c>
      <c r="W89" s="37">
        <f t="shared" si="24"/>
        <v>160</v>
      </c>
      <c r="X89" s="36">
        <f t="shared" si="25"/>
        <v>12.8</v>
      </c>
      <c r="Y89" s="349">
        <f t="shared" si="26"/>
        <v>1344</v>
      </c>
      <c r="Z89" s="365">
        <f t="shared" si="31"/>
        <v>1143.1199999999999</v>
      </c>
      <c r="AA89" s="354">
        <f t="shared" si="27"/>
        <v>1371.74</v>
      </c>
      <c r="AB89" s="33">
        <f t="shared" si="28"/>
        <v>14289</v>
      </c>
      <c r="AC89" s="32">
        <f t="shared" si="29"/>
        <v>17146.8</v>
      </c>
      <c r="AD89" s="81"/>
      <c r="AE89" s="81"/>
      <c r="AF89" s="81"/>
      <c r="AG89" s="81"/>
      <c r="AH89" s="81"/>
      <c r="AI89" s="81"/>
      <c r="AJ89" s="81"/>
      <c r="AK89" s="49" t="s">
        <v>1833</v>
      </c>
      <c r="AL89" s="52" t="s">
        <v>462</v>
      </c>
      <c r="AM89" s="49">
        <v>105</v>
      </c>
      <c r="AN89" s="31">
        <v>14289</v>
      </c>
      <c r="AO89" s="31">
        <f t="shared" si="30"/>
        <v>1143.1199999999999</v>
      </c>
    </row>
    <row r="90" spans="1:41" ht="15" customHeight="1" x14ac:dyDescent="0.35">
      <c r="A90" s="56" t="s">
        <v>230</v>
      </c>
      <c r="B90" s="55" t="s">
        <v>239</v>
      </c>
      <c r="C90" s="57">
        <v>2000</v>
      </c>
      <c r="D90" s="57">
        <v>1000</v>
      </c>
      <c r="E90" s="54">
        <v>100</v>
      </c>
      <c r="F90" s="52" t="s">
        <v>464</v>
      </c>
      <c r="G90" s="51" t="s">
        <v>465</v>
      </c>
      <c r="H90" s="50" t="s">
        <v>48</v>
      </c>
      <c r="I90" s="48" t="s">
        <v>3</v>
      </c>
      <c r="J90" s="47"/>
      <c r="K90" s="47"/>
      <c r="L90" s="220"/>
      <c r="M90" s="45">
        <v>1</v>
      </c>
      <c r="N90" s="42">
        <f t="shared" si="21"/>
        <v>2</v>
      </c>
      <c r="O90" s="41">
        <f t="shared" si="22"/>
        <v>0.2</v>
      </c>
      <c r="P90" s="40">
        <f t="shared" si="23"/>
        <v>21</v>
      </c>
      <c r="Q90" s="43"/>
      <c r="R90" s="42"/>
      <c r="S90" s="41"/>
      <c r="T90" s="42"/>
      <c r="U90" s="99" t="s">
        <v>35</v>
      </c>
      <c r="V90" s="38">
        <v>80</v>
      </c>
      <c r="W90" s="37">
        <f t="shared" si="24"/>
        <v>160</v>
      </c>
      <c r="X90" s="36">
        <f t="shared" si="25"/>
        <v>16</v>
      </c>
      <c r="Y90" s="349">
        <f t="shared" si="26"/>
        <v>1680</v>
      </c>
      <c r="Z90" s="365">
        <f t="shared" si="31"/>
        <v>1381.6</v>
      </c>
      <c r="AA90" s="354">
        <f t="shared" si="27"/>
        <v>1657.92</v>
      </c>
      <c r="AB90" s="33">
        <f t="shared" si="28"/>
        <v>13816</v>
      </c>
      <c r="AC90" s="32">
        <f t="shared" si="29"/>
        <v>16579.2</v>
      </c>
      <c r="AD90" s="81"/>
      <c r="AE90" s="81"/>
      <c r="AF90" s="81"/>
      <c r="AG90" s="81"/>
      <c r="AH90" s="81"/>
      <c r="AI90" s="81"/>
      <c r="AJ90" s="81"/>
      <c r="AK90" s="49" t="s">
        <v>1833</v>
      </c>
      <c r="AL90" s="52" t="s">
        <v>464</v>
      </c>
      <c r="AM90" s="49">
        <v>105</v>
      </c>
      <c r="AN90" s="31">
        <v>13816</v>
      </c>
      <c r="AO90" s="31">
        <f t="shared" si="30"/>
        <v>1381.6</v>
      </c>
    </row>
    <row r="91" spans="1:41" ht="15" customHeight="1" x14ac:dyDescent="0.35">
      <c r="A91" s="56" t="s">
        <v>230</v>
      </c>
      <c r="B91" s="53" t="s">
        <v>240</v>
      </c>
      <c r="C91" s="54">
        <v>5000</v>
      </c>
      <c r="D91" s="54">
        <v>1000</v>
      </c>
      <c r="E91" s="54">
        <v>50</v>
      </c>
      <c r="F91" s="52" t="s">
        <v>466</v>
      </c>
      <c r="G91" s="51" t="s">
        <v>467</v>
      </c>
      <c r="H91" s="50" t="s">
        <v>48</v>
      </c>
      <c r="I91" s="48" t="s">
        <v>3</v>
      </c>
      <c r="J91" s="47"/>
      <c r="K91" s="47"/>
      <c r="L91" s="220"/>
      <c r="M91" s="45">
        <v>1</v>
      </c>
      <c r="N91" s="42">
        <f t="shared" si="21"/>
        <v>5</v>
      </c>
      <c r="O91" s="41">
        <f t="shared" si="22"/>
        <v>0.25</v>
      </c>
      <c r="P91" s="40">
        <f t="shared" si="23"/>
        <v>12.5</v>
      </c>
      <c r="Q91" s="43"/>
      <c r="R91" s="42"/>
      <c r="S91" s="41"/>
      <c r="T91" s="42"/>
      <c r="U91" s="99" t="s">
        <v>35</v>
      </c>
      <c r="V91" s="38">
        <v>80</v>
      </c>
      <c r="W91" s="37">
        <f t="shared" si="24"/>
        <v>400</v>
      </c>
      <c r="X91" s="36">
        <f t="shared" si="25"/>
        <v>20</v>
      </c>
      <c r="Y91" s="349">
        <f t="shared" si="26"/>
        <v>1000</v>
      </c>
      <c r="Z91" s="365">
        <f t="shared" si="31"/>
        <v>389.4</v>
      </c>
      <c r="AA91" s="354">
        <f t="shared" si="27"/>
        <v>467.28</v>
      </c>
      <c r="AB91" s="33">
        <f t="shared" si="28"/>
        <v>7788</v>
      </c>
      <c r="AC91" s="32">
        <f t="shared" si="29"/>
        <v>9345.6</v>
      </c>
      <c r="AD91" s="81"/>
      <c r="AE91" s="81"/>
      <c r="AF91" s="81"/>
      <c r="AG91" s="81"/>
      <c r="AH91" s="81"/>
      <c r="AI91" s="81"/>
      <c r="AJ91" s="81"/>
      <c r="AK91" s="49" t="s">
        <v>1829</v>
      </c>
      <c r="AL91" s="52" t="s">
        <v>466</v>
      </c>
      <c r="AM91" s="49">
        <v>50</v>
      </c>
      <c r="AN91" s="31">
        <v>7788</v>
      </c>
      <c r="AO91" s="31">
        <f t="shared" si="30"/>
        <v>389.4</v>
      </c>
    </row>
    <row r="92" spans="1:41" ht="15" customHeight="1" x14ac:dyDescent="0.35">
      <c r="A92" s="56" t="s">
        <v>230</v>
      </c>
      <c r="B92" s="55" t="s">
        <v>240</v>
      </c>
      <c r="C92" s="54">
        <v>4500</v>
      </c>
      <c r="D92" s="54">
        <v>1000</v>
      </c>
      <c r="E92" s="54">
        <v>60</v>
      </c>
      <c r="F92" s="52" t="s">
        <v>468</v>
      </c>
      <c r="G92" s="51" t="s">
        <v>469</v>
      </c>
      <c r="H92" s="50" t="s">
        <v>48</v>
      </c>
      <c r="I92" s="48" t="s">
        <v>3</v>
      </c>
      <c r="J92" s="47"/>
      <c r="K92" s="47"/>
      <c r="L92" s="220"/>
      <c r="M92" s="45">
        <v>1</v>
      </c>
      <c r="N92" s="42">
        <f t="shared" si="21"/>
        <v>4.5</v>
      </c>
      <c r="O92" s="41">
        <f t="shared" si="22"/>
        <v>0.27</v>
      </c>
      <c r="P92" s="40">
        <f t="shared" si="23"/>
        <v>13.5</v>
      </c>
      <c r="Q92" s="43"/>
      <c r="R92" s="42"/>
      <c r="S92" s="41"/>
      <c r="T92" s="42"/>
      <c r="U92" s="303" t="s">
        <v>35</v>
      </c>
      <c r="V92" s="38">
        <v>80</v>
      </c>
      <c r="W92" s="37">
        <f t="shared" si="24"/>
        <v>360</v>
      </c>
      <c r="X92" s="36">
        <f t="shared" si="25"/>
        <v>21.6</v>
      </c>
      <c r="Y92" s="349">
        <f t="shared" si="26"/>
        <v>1080</v>
      </c>
      <c r="Z92" s="365">
        <f t="shared" si="31"/>
        <v>446.82</v>
      </c>
      <c r="AA92" s="354">
        <f t="shared" si="27"/>
        <v>536.17999999999995</v>
      </c>
      <c r="AB92" s="33">
        <f t="shared" si="28"/>
        <v>7447</v>
      </c>
      <c r="AC92" s="32">
        <f t="shared" si="29"/>
        <v>8936.4</v>
      </c>
      <c r="AD92" s="81"/>
      <c r="AE92" s="81"/>
      <c r="AF92" s="81"/>
      <c r="AG92" s="81"/>
      <c r="AH92" s="81"/>
      <c r="AI92" s="81"/>
      <c r="AJ92" s="81"/>
      <c r="AK92" s="49" t="s">
        <v>1829</v>
      </c>
      <c r="AL92" s="52" t="s">
        <v>468</v>
      </c>
      <c r="AM92" s="49">
        <v>50</v>
      </c>
      <c r="AN92" s="31">
        <v>7447</v>
      </c>
      <c r="AO92" s="31">
        <f t="shared" si="30"/>
        <v>446.82</v>
      </c>
    </row>
    <row r="93" spans="1:41" ht="15" customHeight="1" x14ac:dyDescent="0.35">
      <c r="A93" s="56" t="s">
        <v>230</v>
      </c>
      <c r="B93" s="55" t="s">
        <v>240</v>
      </c>
      <c r="C93" s="54">
        <v>4000</v>
      </c>
      <c r="D93" s="54">
        <v>1000</v>
      </c>
      <c r="E93" s="54">
        <v>70</v>
      </c>
      <c r="F93" s="52" t="s">
        <v>470</v>
      </c>
      <c r="G93" s="51" t="s">
        <v>471</v>
      </c>
      <c r="H93" s="50" t="s">
        <v>48</v>
      </c>
      <c r="I93" s="48" t="s">
        <v>3</v>
      </c>
      <c r="J93" s="47"/>
      <c r="K93" s="47"/>
      <c r="L93" s="220"/>
      <c r="M93" s="45">
        <v>1</v>
      </c>
      <c r="N93" s="42">
        <f t="shared" si="21"/>
        <v>4</v>
      </c>
      <c r="O93" s="41">
        <f t="shared" si="22"/>
        <v>0.28000000000000003</v>
      </c>
      <c r="P93" s="40">
        <f t="shared" si="23"/>
        <v>14.000000000000002</v>
      </c>
      <c r="Q93" s="43"/>
      <c r="R93" s="42"/>
      <c r="S93" s="41"/>
      <c r="T93" s="42"/>
      <c r="U93" s="303" t="s">
        <v>35</v>
      </c>
      <c r="V93" s="38">
        <v>80</v>
      </c>
      <c r="W93" s="37">
        <f t="shared" si="24"/>
        <v>320</v>
      </c>
      <c r="X93" s="36">
        <f t="shared" si="25"/>
        <v>22.400000000000002</v>
      </c>
      <c r="Y93" s="349">
        <f t="shared" si="26"/>
        <v>1120.0000000000002</v>
      </c>
      <c r="Z93" s="365">
        <f t="shared" si="31"/>
        <v>515.9</v>
      </c>
      <c r="AA93" s="354">
        <f t="shared" si="27"/>
        <v>619.08000000000004</v>
      </c>
      <c r="AB93" s="33">
        <f t="shared" si="28"/>
        <v>7370</v>
      </c>
      <c r="AC93" s="32">
        <f t="shared" si="29"/>
        <v>8844</v>
      </c>
      <c r="AD93" s="81"/>
      <c r="AE93" s="81"/>
      <c r="AF93" s="81"/>
      <c r="AG93" s="81"/>
      <c r="AH93" s="81"/>
      <c r="AI93" s="81"/>
      <c r="AJ93" s="81"/>
      <c r="AK93" s="49" t="s">
        <v>1829</v>
      </c>
      <c r="AL93" s="52" t="s">
        <v>470</v>
      </c>
      <c r="AM93" s="49">
        <v>50</v>
      </c>
      <c r="AN93" s="31">
        <v>7370</v>
      </c>
      <c r="AO93" s="31">
        <f t="shared" si="30"/>
        <v>515.9</v>
      </c>
    </row>
    <row r="94" spans="1:41" ht="15" customHeight="1" x14ac:dyDescent="0.35">
      <c r="A94" s="56" t="s">
        <v>230</v>
      </c>
      <c r="B94" s="55" t="s">
        <v>240</v>
      </c>
      <c r="C94" s="54">
        <v>2000</v>
      </c>
      <c r="D94" s="54">
        <v>1000</v>
      </c>
      <c r="E94" s="54">
        <v>80</v>
      </c>
      <c r="F94" s="52" t="s">
        <v>472</v>
      </c>
      <c r="G94" s="51" t="s">
        <v>473</v>
      </c>
      <c r="H94" s="50" t="s">
        <v>48</v>
      </c>
      <c r="I94" s="48" t="s">
        <v>3</v>
      </c>
      <c r="J94" s="47"/>
      <c r="K94" s="47"/>
      <c r="L94" s="220"/>
      <c r="M94" s="45">
        <v>1</v>
      </c>
      <c r="N94" s="42">
        <f t="shared" si="21"/>
        <v>2</v>
      </c>
      <c r="O94" s="41">
        <f t="shared" si="22"/>
        <v>0.16</v>
      </c>
      <c r="P94" s="40">
        <f t="shared" si="23"/>
        <v>8</v>
      </c>
      <c r="Q94" s="43"/>
      <c r="R94" s="42"/>
      <c r="S94" s="41"/>
      <c r="T94" s="42"/>
      <c r="U94" s="97" t="s">
        <v>34</v>
      </c>
      <c r="V94" s="38">
        <v>80</v>
      </c>
      <c r="W94" s="37">
        <f t="shared" si="24"/>
        <v>160</v>
      </c>
      <c r="X94" s="36">
        <f t="shared" si="25"/>
        <v>12.8</v>
      </c>
      <c r="Y94" s="349">
        <f t="shared" si="26"/>
        <v>640</v>
      </c>
      <c r="Z94" s="365">
        <f t="shared" si="31"/>
        <v>611.6</v>
      </c>
      <c r="AA94" s="354">
        <f t="shared" si="27"/>
        <v>733.92</v>
      </c>
      <c r="AB94" s="33">
        <f t="shared" si="28"/>
        <v>7645</v>
      </c>
      <c r="AC94" s="32">
        <f t="shared" si="29"/>
        <v>9174</v>
      </c>
      <c r="AD94" s="81"/>
      <c r="AE94" s="81"/>
      <c r="AF94" s="81"/>
      <c r="AG94" s="81"/>
      <c r="AH94" s="81"/>
      <c r="AI94" s="81"/>
      <c r="AJ94" s="81"/>
      <c r="AK94" s="49" t="s">
        <v>1829</v>
      </c>
      <c r="AL94" s="52" t="s">
        <v>472</v>
      </c>
      <c r="AM94" s="49">
        <v>50</v>
      </c>
      <c r="AN94" s="31">
        <v>7645</v>
      </c>
      <c r="AO94" s="31">
        <f t="shared" si="30"/>
        <v>611.6</v>
      </c>
    </row>
    <row r="95" spans="1:41" ht="15" customHeight="1" x14ac:dyDescent="0.35">
      <c r="A95" s="56" t="s">
        <v>230</v>
      </c>
      <c r="B95" s="55" t="s">
        <v>240</v>
      </c>
      <c r="C95" s="57">
        <v>2000</v>
      </c>
      <c r="D95" s="57">
        <v>1000</v>
      </c>
      <c r="E95" s="54">
        <v>90</v>
      </c>
      <c r="F95" s="52" t="s">
        <v>474</v>
      </c>
      <c r="G95" s="51" t="s">
        <v>475</v>
      </c>
      <c r="H95" s="50" t="s">
        <v>48</v>
      </c>
      <c r="I95" s="48" t="s">
        <v>3</v>
      </c>
      <c r="J95" s="47"/>
      <c r="K95" s="47"/>
      <c r="L95" s="220"/>
      <c r="M95" s="45">
        <v>1</v>
      </c>
      <c r="N95" s="42">
        <f t="shared" si="21"/>
        <v>2</v>
      </c>
      <c r="O95" s="41">
        <f t="shared" si="22"/>
        <v>0.18</v>
      </c>
      <c r="P95" s="40">
        <f t="shared" si="23"/>
        <v>9</v>
      </c>
      <c r="Q95" s="43"/>
      <c r="R95" s="42"/>
      <c r="S95" s="41"/>
      <c r="T95" s="42"/>
      <c r="U95" s="97" t="s">
        <v>34</v>
      </c>
      <c r="V95" s="38">
        <v>80</v>
      </c>
      <c r="W95" s="37">
        <f t="shared" si="24"/>
        <v>160</v>
      </c>
      <c r="X95" s="36">
        <f t="shared" si="25"/>
        <v>14.399999999999999</v>
      </c>
      <c r="Y95" s="349">
        <f t="shared" si="26"/>
        <v>720</v>
      </c>
      <c r="Z95" s="365">
        <f t="shared" si="31"/>
        <v>688.16</v>
      </c>
      <c r="AA95" s="354">
        <f t="shared" si="27"/>
        <v>825.79</v>
      </c>
      <c r="AB95" s="33">
        <f t="shared" si="28"/>
        <v>7646.2</v>
      </c>
      <c r="AC95" s="32">
        <f t="shared" si="29"/>
        <v>9175.44</v>
      </c>
      <c r="AD95" s="81"/>
      <c r="AE95" s="81"/>
      <c r="AF95" s="81"/>
      <c r="AG95" s="81"/>
      <c r="AH95" s="81"/>
      <c r="AI95" s="81"/>
      <c r="AJ95" s="81"/>
      <c r="AK95" s="49" t="s">
        <v>1829</v>
      </c>
      <c r="AL95" s="52" t="s">
        <v>474</v>
      </c>
      <c r="AM95" s="49">
        <v>50</v>
      </c>
      <c r="AN95" s="31">
        <v>7646.2</v>
      </c>
      <c r="AO95" s="31">
        <f t="shared" si="30"/>
        <v>688.16</v>
      </c>
    </row>
    <row r="96" spans="1:41" ht="15" customHeight="1" thickBot="1" x14ac:dyDescent="0.4">
      <c r="A96" s="30" t="s">
        <v>230</v>
      </c>
      <c r="B96" s="29" t="s">
        <v>240</v>
      </c>
      <c r="C96" s="27">
        <v>2000</v>
      </c>
      <c r="D96" s="27">
        <v>1000</v>
      </c>
      <c r="E96" s="28">
        <v>100</v>
      </c>
      <c r="F96" s="274" t="s">
        <v>476</v>
      </c>
      <c r="G96" s="25" t="s">
        <v>477</v>
      </c>
      <c r="H96" s="24" t="s">
        <v>48</v>
      </c>
      <c r="I96" s="23" t="s">
        <v>3</v>
      </c>
      <c r="J96" s="22"/>
      <c r="K96" s="22"/>
      <c r="L96" s="223"/>
      <c r="M96" s="20">
        <v>1</v>
      </c>
      <c r="N96" s="18">
        <f t="shared" si="21"/>
        <v>2</v>
      </c>
      <c r="O96" s="17">
        <f t="shared" si="22"/>
        <v>0.2</v>
      </c>
      <c r="P96" s="16">
        <f t="shared" si="23"/>
        <v>10</v>
      </c>
      <c r="Q96" s="19"/>
      <c r="R96" s="18"/>
      <c r="S96" s="17"/>
      <c r="T96" s="18"/>
      <c r="U96" s="303" t="s">
        <v>35</v>
      </c>
      <c r="V96" s="15">
        <v>80</v>
      </c>
      <c r="W96" s="14">
        <f t="shared" si="24"/>
        <v>160</v>
      </c>
      <c r="X96" s="13">
        <f t="shared" si="25"/>
        <v>16</v>
      </c>
      <c r="Y96" s="350">
        <f t="shared" si="26"/>
        <v>800</v>
      </c>
      <c r="Z96" s="366">
        <f t="shared" si="31"/>
        <v>762.3</v>
      </c>
      <c r="AA96" s="355">
        <f t="shared" si="27"/>
        <v>914.76</v>
      </c>
      <c r="AB96" s="10">
        <f t="shared" si="28"/>
        <v>7623</v>
      </c>
      <c r="AC96" s="9">
        <f t="shared" si="29"/>
        <v>9147.6</v>
      </c>
      <c r="AD96" s="81"/>
      <c r="AE96" s="81"/>
      <c r="AF96" s="81"/>
      <c r="AG96" s="81"/>
      <c r="AH96" s="81"/>
      <c r="AI96" s="81"/>
      <c r="AJ96" s="81"/>
      <c r="AK96" s="291" t="s">
        <v>1829</v>
      </c>
      <c r="AL96" s="274" t="s">
        <v>476</v>
      </c>
      <c r="AM96" s="291">
        <v>50</v>
      </c>
      <c r="AN96" s="292">
        <v>7623</v>
      </c>
      <c r="AO96" s="292">
        <f t="shared" si="30"/>
        <v>762.3</v>
      </c>
    </row>
    <row r="97" spans="1:41" ht="15" customHeight="1" x14ac:dyDescent="0.35">
      <c r="A97" s="80" t="s">
        <v>241</v>
      </c>
      <c r="B97" s="78" t="s">
        <v>242</v>
      </c>
      <c r="C97" s="79">
        <v>5000</v>
      </c>
      <c r="D97" s="79">
        <v>1000</v>
      </c>
      <c r="E97" s="79">
        <v>50</v>
      </c>
      <c r="F97" s="77" t="s">
        <v>478</v>
      </c>
      <c r="G97" s="76" t="s">
        <v>479</v>
      </c>
      <c r="H97" s="75" t="s">
        <v>48</v>
      </c>
      <c r="I97" s="74" t="s">
        <v>3</v>
      </c>
      <c r="J97" s="73"/>
      <c r="K97" s="73"/>
      <c r="L97" s="219"/>
      <c r="M97" s="71">
        <v>1</v>
      </c>
      <c r="N97" s="68">
        <f t="shared" si="21"/>
        <v>5</v>
      </c>
      <c r="O97" s="67">
        <f t="shared" si="22"/>
        <v>0.25</v>
      </c>
      <c r="P97" s="66">
        <f t="shared" si="23"/>
        <v>10.75</v>
      </c>
      <c r="Q97" s="69"/>
      <c r="R97" s="68"/>
      <c r="S97" s="67"/>
      <c r="T97" s="68"/>
      <c r="U97" s="65" t="s">
        <v>1</v>
      </c>
      <c r="V97" s="64">
        <v>80</v>
      </c>
      <c r="W97" s="63">
        <f t="shared" si="24"/>
        <v>400</v>
      </c>
      <c r="X97" s="62">
        <f t="shared" si="25"/>
        <v>20</v>
      </c>
      <c r="Y97" s="348">
        <f t="shared" si="26"/>
        <v>860</v>
      </c>
      <c r="Z97" s="364">
        <f t="shared" si="31"/>
        <v>262.45999999999998</v>
      </c>
      <c r="AA97" s="353">
        <f t="shared" si="27"/>
        <v>314.95</v>
      </c>
      <c r="AB97" s="60">
        <f t="shared" si="28"/>
        <v>5249.2</v>
      </c>
      <c r="AC97" s="59">
        <f t="shared" si="29"/>
        <v>6299.04</v>
      </c>
      <c r="AD97" s="81"/>
      <c r="AE97" s="81"/>
      <c r="AF97" s="81"/>
      <c r="AG97" s="81"/>
      <c r="AH97" s="81"/>
      <c r="AI97" s="81"/>
      <c r="AJ97" s="81"/>
      <c r="AK97" s="295" t="s">
        <v>1829</v>
      </c>
      <c r="AL97" s="77" t="s">
        <v>478</v>
      </c>
      <c r="AM97" s="295">
        <v>43</v>
      </c>
      <c r="AN97" s="296">
        <v>5249.2</v>
      </c>
      <c r="AO97" s="296">
        <f t="shared" si="30"/>
        <v>262.45999999999998</v>
      </c>
    </row>
    <row r="98" spans="1:41" ht="15" customHeight="1" x14ac:dyDescent="0.35">
      <c r="A98" s="56" t="s">
        <v>241</v>
      </c>
      <c r="B98" s="55" t="s">
        <v>242</v>
      </c>
      <c r="C98" s="57">
        <v>5000</v>
      </c>
      <c r="D98" s="57">
        <v>1000</v>
      </c>
      <c r="E98" s="54">
        <v>60</v>
      </c>
      <c r="F98" s="52" t="s">
        <v>480</v>
      </c>
      <c r="G98" s="51" t="s">
        <v>481</v>
      </c>
      <c r="H98" s="50" t="s">
        <v>48</v>
      </c>
      <c r="I98" s="48" t="s">
        <v>3</v>
      </c>
      <c r="J98" s="47"/>
      <c r="K98" s="47"/>
      <c r="L98" s="220"/>
      <c r="M98" s="45">
        <v>1</v>
      </c>
      <c r="N98" s="42">
        <f t="shared" si="21"/>
        <v>5</v>
      </c>
      <c r="O98" s="41">
        <f t="shared" si="22"/>
        <v>0.3</v>
      </c>
      <c r="P98" s="40">
        <f t="shared" si="23"/>
        <v>12.9</v>
      </c>
      <c r="Q98" s="43"/>
      <c r="R98" s="42"/>
      <c r="S98" s="41"/>
      <c r="T98" s="42"/>
      <c r="U98" s="39" t="s">
        <v>1</v>
      </c>
      <c r="V98" s="38">
        <v>80</v>
      </c>
      <c r="W98" s="37">
        <f t="shared" si="24"/>
        <v>400</v>
      </c>
      <c r="X98" s="36">
        <f t="shared" si="25"/>
        <v>24</v>
      </c>
      <c r="Y98" s="349">
        <f t="shared" si="26"/>
        <v>1032</v>
      </c>
      <c r="Z98" s="365">
        <f t="shared" si="31"/>
        <v>314.82</v>
      </c>
      <c r="AA98" s="354">
        <f t="shared" si="27"/>
        <v>377.78</v>
      </c>
      <c r="AB98" s="33">
        <f t="shared" si="28"/>
        <v>5247</v>
      </c>
      <c r="AC98" s="32">
        <f t="shared" si="29"/>
        <v>6296.4</v>
      </c>
      <c r="AD98" s="81"/>
      <c r="AE98" s="81"/>
      <c r="AF98" s="81"/>
      <c r="AG98" s="81"/>
      <c r="AH98" s="81"/>
      <c r="AI98" s="81"/>
      <c r="AJ98" s="81"/>
      <c r="AK98" s="49" t="s">
        <v>1829</v>
      </c>
      <c r="AL98" s="52" t="s">
        <v>480</v>
      </c>
      <c r="AM98" s="49">
        <v>43</v>
      </c>
      <c r="AN98" s="31">
        <v>5247</v>
      </c>
      <c r="AO98" s="31">
        <f t="shared" si="30"/>
        <v>314.82</v>
      </c>
    </row>
    <row r="99" spans="1:41" ht="15" customHeight="1" x14ac:dyDescent="0.35">
      <c r="A99" s="56" t="s">
        <v>241</v>
      </c>
      <c r="B99" s="55" t="s">
        <v>242</v>
      </c>
      <c r="C99" s="54">
        <v>4500</v>
      </c>
      <c r="D99" s="54">
        <v>1000</v>
      </c>
      <c r="E99" s="54">
        <v>70</v>
      </c>
      <c r="F99" s="52" t="s">
        <v>482</v>
      </c>
      <c r="G99" s="51" t="s">
        <v>483</v>
      </c>
      <c r="H99" s="50" t="s">
        <v>48</v>
      </c>
      <c r="I99" s="48" t="s">
        <v>3</v>
      </c>
      <c r="J99" s="47"/>
      <c r="K99" s="47"/>
      <c r="L99" s="220"/>
      <c r="M99" s="45">
        <v>1</v>
      </c>
      <c r="N99" s="42">
        <f t="shared" si="21"/>
        <v>4.5</v>
      </c>
      <c r="O99" s="41">
        <f t="shared" si="22"/>
        <v>0.315</v>
      </c>
      <c r="P99" s="40">
        <f t="shared" si="23"/>
        <v>13.545</v>
      </c>
      <c r="Q99" s="43"/>
      <c r="R99" s="42"/>
      <c r="S99" s="41"/>
      <c r="T99" s="42"/>
      <c r="U99" s="39" t="s">
        <v>1</v>
      </c>
      <c r="V99" s="38">
        <v>80</v>
      </c>
      <c r="W99" s="37">
        <f t="shared" si="24"/>
        <v>360</v>
      </c>
      <c r="X99" s="36">
        <f t="shared" si="25"/>
        <v>25.2</v>
      </c>
      <c r="Y99" s="349">
        <f t="shared" si="26"/>
        <v>1083.5999999999999</v>
      </c>
      <c r="Z99" s="365">
        <f t="shared" si="31"/>
        <v>367.18</v>
      </c>
      <c r="AA99" s="354">
        <f t="shared" si="27"/>
        <v>440.62</v>
      </c>
      <c r="AB99" s="33">
        <f t="shared" si="28"/>
        <v>5245.4</v>
      </c>
      <c r="AC99" s="32">
        <f t="shared" si="29"/>
        <v>6294.48</v>
      </c>
      <c r="AD99" s="81"/>
      <c r="AE99" s="81"/>
      <c r="AF99" s="81"/>
      <c r="AG99" s="81"/>
      <c r="AH99" s="81"/>
      <c r="AI99" s="81"/>
      <c r="AJ99" s="81"/>
      <c r="AK99" s="49" t="s">
        <v>1829</v>
      </c>
      <c r="AL99" s="52" t="s">
        <v>482</v>
      </c>
      <c r="AM99" s="49">
        <v>43</v>
      </c>
      <c r="AN99" s="31">
        <v>5245.4</v>
      </c>
      <c r="AO99" s="31">
        <f t="shared" si="30"/>
        <v>367.18</v>
      </c>
    </row>
    <row r="100" spans="1:41" ht="15" customHeight="1" x14ac:dyDescent="0.35">
      <c r="A100" s="56" t="s">
        <v>241</v>
      </c>
      <c r="B100" s="55" t="s">
        <v>242</v>
      </c>
      <c r="C100" s="57">
        <v>4500</v>
      </c>
      <c r="D100" s="57">
        <v>1000</v>
      </c>
      <c r="E100" s="54">
        <v>80</v>
      </c>
      <c r="F100" s="52" t="s">
        <v>484</v>
      </c>
      <c r="G100" s="51" t="s">
        <v>485</v>
      </c>
      <c r="H100" s="50" t="s">
        <v>48</v>
      </c>
      <c r="I100" s="48" t="s">
        <v>3</v>
      </c>
      <c r="J100" s="47"/>
      <c r="K100" s="47"/>
      <c r="L100" s="220"/>
      <c r="M100" s="45">
        <v>1</v>
      </c>
      <c r="N100" s="42">
        <f t="shared" si="21"/>
        <v>4.5</v>
      </c>
      <c r="O100" s="41">
        <f t="shared" si="22"/>
        <v>0.36</v>
      </c>
      <c r="P100" s="40">
        <f t="shared" si="23"/>
        <v>15.479999999999999</v>
      </c>
      <c r="Q100" s="43"/>
      <c r="R100" s="42"/>
      <c r="S100" s="41"/>
      <c r="T100" s="42"/>
      <c r="U100" s="39" t="s">
        <v>1</v>
      </c>
      <c r="V100" s="38">
        <v>80</v>
      </c>
      <c r="W100" s="37">
        <f t="shared" si="24"/>
        <v>360</v>
      </c>
      <c r="X100" s="36">
        <f t="shared" si="25"/>
        <v>28.799999999999997</v>
      </c>
      <c r="Y100" s="349">
        <f t="shared" si="26"/>
        <v>1238.3999999999999</v>
      </c>
      <c r="Z100" s="365">
        <f t="shared" si="31"/>
        <v>419.76</v>
      </c>
      <c r="AA100" s="354">
        <f t="shared" si="27"/>
        <v>503.71</v>
      </c>
      <c r="AB100" s="33">
        <f t="shared" si="28"/>
        <v>5247</v>
      </c>
      <c r="AC100" s="32">
        <f t="shared" si="29"/>
        <v>6296.4</v>
      </c>
      <c r="AD100" s="81"/>
      <c r="AE100" s="81"/>
      <c r="AF100" s="81"/>
      <c r="AG100" s="81"/>
      <c r="AH100" s="81"/>
      <c r="AI100" s="81"/>
      <c r="AJ100" s="81"/>
      <c r="AK100" s="49" t="s">
        <v>1829</v>
      </c>
      <c r="AL100" s="52" t="s">
        <v>484</v>
      </c>
      <c r="AM100" s="49">
        <v>43</v>
      </c>
      <c r="AN100" s="31">
        <v>5247</v>
      </c>
      <c r="AO100" s="31">
        <f t="shared" si="30"/>
        <v>419.76</v>
      </c>
    </row>
    <row r="101" spans="1:41" ht="15" customHeight="1" x14ac:dyDescent="0.35">
      <c r="A101" s="56" t="s">
        <v>241</v>
      </c>
      <c r="B101" s="55" t="s">
        <v>242</v>
      </c>
      <c r="C101" s="57">
        <v>4500</v>
      </c>
      <c r="D101" s="57">
        <v>1000</v>
      </c>
      <c r="E101" s="54">
        <v>90</v>
      </c>
      <c r="F101" s="52" t="s">
        <v>486</v>
      </c>
      <c r="G101" s="51" t="s">
        <v>487</v>
      </c>
      <c r="H101" s="50" t="s">
        <v>48</v>
      </c>
      <c r="I101" s="48" t="s">
        <v>3</v>
      </c>
      <c r="J101" s="47"/>
      <c r="K101" s="47"/>
      <c r="L101" s="220"/>
      <c r="M101" s="45">
        <v>1</v>
      </c>
      <c r="N101" s="42">
        <f t="shared" si="21"/>
        <v>4.5</v>
      </c>
      <c r="O101" s="41">
        <f t="shared" si="22"/>
        <v>0.40500000000000003</v>
      </c>
      <c r="P101" s="40">
        <f t="shared" si="23"/>
        <v>17.415000000000003</v>
      </c>
      <c r="Q101" s="43"/>
      <c r="R101" s="42"/>
      <c r="S101" s="41"/>
      <c r="T101" s="42"/>
      <c r="U101" s="39" t="s">
        <v>1</v>
      </c>
      <c r="V101" s="38">
        <v>80</v>
      </c>
      <c r="W101" s="37">
        <f t="shared" si="24"/>
        <v>360</v>
      </c>
      <c r="X101" s="36">
        <f t="shared" si="25"/>
        <v>32.400000000000006</v>
      </c>
      <c r="Y101" s="349">
        <f t="shared" si="26"/>
        <v>1393.2000000000003</v>
      </c>
      <c r="Z101" s="365">
        <f t="shared" si="31"/>
        <v>472.34</v>
      </c>
      <c r="AA101" s="354">
        <f t="shared" si="27"/>
        <v>566.80999999999995</v>
      </c>
      <c r="AB101" s="33">
        <f t="shared" si="28"/>
        <v>5248.2</v>
      </c>
      <c r="AC101" s="32">
        <f t="shared" si="29"/>
        <v>6297.84</v>
      </c>
      <c r="AD101" s="81"/>
      <c r="AE101" s="81"/>
      <c r="AF101" s="81"/>
      <c r="AG101" s="81"/>
      <c r="AH101" s="81"/>
      <c r="AI101" s="81"/>
      <c r="AJ101" s="81"/>
      <c r="AK101" s="49" t="s">
        <v>1829</v>
      </c>
      <c r="AL101" s="52" t="s">
        <v>486</v>
      </c>
      <c r="AM101" s="49">
        <v>43</v>
      </c>
      <c r="AN101" s="31">
        <v>5248.2</v>
      </c>
      <c r="AO101" s="31">
        <f t="shared" si="30"/>
        <v>472.34</v>
      </c>
    </row>
    <row r="102" spans="1:41" ht="15" customHeight="1" x14ac:dyDescent="0.35">
      <c r="A102" s="56" t="s">
        <v>241</v>
      </c>
      <c r="B102" s="53" t="s">
        <v>244</v>
      </c>
      <c r="C102" s="54">
        <v>5000</v>
      </c>
      <c r="D102" s="54">
        <v>1000</v>
      </c>
      <c r="E102" s="54">
        <v>50</v>
      </c>
      <c r="F102" s="52" t="s">
        <v>488</v>
      </c>
      <c r="G102" s="51" t="s">
        <v>489</v>
      </c>
      <c r="H102" s="50" t="s">
        <v>48</v>
      </c>
      <c r="I102" s="48" t="s">
        <v>3</v>
      </c>
      <c r="J102" s="47"/>
      <c r="K102" s="47"/>
      <c r="L102" s="220"/>
      <c r="M102" s="45">
        <v>1</v>
      </c>
      <c r="N102" s="42">
        <f t="shared" si="21"/>
        <v>5</v>
      </c>
      <c r="O102" s="41">
        <f t="shared" si="22"/>
        <v>0.25</v>
      </c>
      <c r="P102" s="40">
        <f t="shared" si="23"/>
        <v>10.75</v>
      </c>
      <c r="Q102" s="43"/>
      <c r="R102" s="42"/>
      <c r="S102" s="41"/>
      <c r="T102" s="42"/>
      <c r="U102" s="39" t="s">
        <v>1</v>
      </c>
      <c r="V102" s="38">
        <v>80</v>
      </c>
      <c r="W102" s="37">
        <f t="shared" si="24"/>
        <v>400</v>
      </c>
      <c r="X102" s="36">
        <f t="shared" si="25"/>
        <v>20</v>
      </c>
      <c r="Y102" s="349">
        <f t="shared" si="26"/>
        <v>860</v>
      </c>
      <c r="Z102" s="365">
        <f t="shared" si="31"/>
        <v>360.36</v>
      </c>
      <c r="AA102" s="354">
        <f t="shared" si="27"/>
        <v>432.43</v>
      </c>
      <c r="AB102" s="33">
        <f t="shared" si="28"/>
        <v>7207.2</v>
      </c>
      <c r="AC102" s="32">
        <f t="shared" si="29"/>
        <v>8648.64</v>
      </c>
      <c r="AD102" s="81"/>
      <c r="AE102" s="81"/>
      <c r="AF102" s="81"/>
      <c r="AG102" s="81"/>
      <c r="AH102" s="81"/>
      <c r="AI102" s="81"/>
      <c r="AJ102" s="81"/>
      <c r="AK102" s="49" t="s">
        <v>1828</v>
      </c>
      <c r="AL102" s="52" t="s">
        <v>488</v>
      </c>
      <c r="AM102" s="49">
        <v>43</v>
      </c>
      <c r="AN102" s="31">
        <v>7207.2</v>
      </c>
      <c r="AO102" s="31">
        <f t="shared" si="30"/>
        <v>360.36</v>
      </c>
    </row>
    <row r="103" spans="1:41" ht="15" customHeight="1" x14ac:dyDescent="0.35">
      <c r="A103" s="56" t="s">
        <v>241</v>
      </c>
      <c r="B103" s="55" t="s">
        <v>244</v>
      </c>
      <c r="C103" s="57">
        <v>5000</v>
      </c>
      <c r="D103" s="57">
        <v>1000</v>
      </c>
      <c r="E103" s="54">
        <v>60</v>
      </c>
      <c r="F103" s="52" t="s">
        <v>490</v>
      </c>
      <c r="G103" s="51" t="s">
        <v>491</v>
      </c>
      <c r="H103" s="50" t="s">
        <v>48</v>
      </c>
      <c r="I103" s="48" t="s">
        <v>3</v>
      </c>
      <c r="J103" s="47"/>
      <c r="K103" s="47"/>
      <c r="L103" s="220"/>
      <c r="M103" s="45">
        <v>1</v>
      </c>
      <c r="N103" s="42">
        <f t="shared" si="21"/>
        <v>5</v>
      </c>
      <c r="O103" s="41">
        <f t="shared" si="22"/>
        <v>0.3</v>
      </c>
      <c r="P103" s="40">
        <f t="shared" si="23"/>
        <v>12.9</v>
      </c>
      <c r="Q103" s="43"/>
      <c r="R103" s="42"/>
      <c r="S103" s="41"/>
      <c r="T103" s="42"/>
      <c r="U103" s="97" t="s">
        <v>34</v>
      </c>
      <c r="V103" s="38">
        <v>466</v>
      </c>
      <c r="W103" s="37">
        <f t="shared" si="24"/>
        <v>2330</v>
      </c>
      <c r="X103" s="36">
        <f t="shared" si="25"/>
        <v>139.79999999999998</v>
      </c>
      <c r="Y103" s="349">
        <f t="shared" si="26"/>
        <v>6011.4000000000005</v>
      </c>
      <c r="Z103" s="365">
        <f t="shared" si="31"/>
        <v>419.1</v>
      </c>
      <c r="AA103" s="354">
        <f t="shared" si="27"/>
        <v>502.92</v>
      </c>
      <c r="AB103" s="33">
        <f t="shared" si="28"/>
        <v>6985</v>
      </c>
      <c r="AC103" s="32">
        <f t="shared" si="29"/>
        <v>8382</v>
      </c>
      <c r="AD103" s="81"/>
      <c r="AE103" s="81"/>
      <c r="AF103" s="81"/>
      <c r="AG103" s="81"/>
      <c r="AH103" s="81"/>
      <c r="AI103" s="81"/>
      <c r="AJ103" s="81"/>
      <c r="AK103" s="49" t="s">
        <v>1828</v>
      </c>
      <c r="AL103" s="52" t="s">
        <v>490</v>
      </c>
      <c r="AM103" s="49">
        <v>43</v>
      </c>
      <c r="AN103" s="31">
        <v>6985</v>
      </c>
      <c r="AO103" s="31">
        <f t="shared" si="30"/>
        <v>419.1</v>
      </c>
    </row>
    <row r="104" spans="1:41" ht="15" customHeight="1" x14ac:dyDescent="0.35">
      <c r="A104" s="56" t="s">
        <v>241</v>
      </c>
      <c r="B104" s="55" t="s">
        <v>244</v>
      </c>
      <c r="C104" s="54">
        <v>4500</v>
      </c>
      <c r="D104" s="54">
        <v>1000</v>
      </c>
      <c r="E104" s="54">
        <v>70</v>
      </c>
      <c r="F104" s="52" t="s">
        <v>492</v>
      </c>
      <c r="G104" s="51" t="s">
        <v>493</v>
      </c>
      <c r="H104" s="50" t="s">
        <v>48</v>
      </c>
      <c r="I104" s="48" t="s">
        <v>3</v>
      </c>
      <c r="J104" s="47"/>
      <c r="K104" s="47"/>
      <c r="L104" s="220"/>
      <c r="M104" s="45">
        <v>1</v>
      </c>
      <c r="N104" s="42">
        <f t="shared" ref="N104:N135" si="32">M104*C104*D104/1000000</f>
        <v>4.5</v>
      </c>
      <c r="O104" s="41">
        <f t="shared" ref="O104:O135" si="33">N104*E104/1000</f>
        <v>0.315</v>
      </c>
      <c r="P104" s="40">
        <f t="shared" si="23"/>
        <v>13.545</v>
      </c>
      <c r="Q104" s="43"/>
      <c r="R104" s="42"/>
      <c r="S104" s="41"/>
      <c r="T104" s="42"/>
      <c r="U104" s="97" t="s">
        <v>34</v>
      </c>
      <c r="V104" s="38">
        <v>443</v>
      </c>
      <c r="W104" s="37">
        <f t="shared" si="24"/>
        <v>1993.5</v>
      </c>
      <c r="X104" s="36">
        <f t="shared" si="25"/>
        <v>139.54499999999999</v>
      </c>
      <c r="Y104" s="349">
        <f t="shared" si="26"/>
        <v>6000.4350000000004</v>
      </c>
      <c r="Z104" s="365">
        <f t="shared" si="31"/>
        <v>474.98</v>
      </c>
      <c r="AA104" s="354">
        <f t="shared" ref="AA104:AA135" si="34">ROUND(Z104*1.2,2)</f>
        <v>569.98</v>
      </c>
      <c r="AB104" s="33">
        <f t="shared" ref="AB104:AB135" si="35">ROUND(AN104*(1-$AC$15),2)</f>
        <v>6785.4</v>
      </c>
      <c r="AC104" s="32">
        <f t="shared" ref="AC104:AC135" si="36">ROUND(AB104*1.2,2)</f>
        <v>8142.48</v>
      </c>
      <c r="AD104" s="81"/>
      <c r="AE104" s="81"/>
      <c r="AF104" s="81"/>
      <c r="AG104" s="81"/>
      <c r="AH104" s="81"/>
      <c r="AI104" s="81"/>
      <c r="AJ104" s="81"/>
      <c r="AK104" s="49" t="s">
        <v>1828</v>
      </c>
      <c r="AL104" s="52" t="s">
        <v>492</v>
      </c>
      <c r="AM104" s="49">
        <v>43</v>
      </c>
      <c r="AN104" s="31">
        <v>6785.4</v>
      </c>
      <c r="AO104" s="31">
        <f t="shared" ref="AO104:AO135" si="37">Z104</f>
        <v>474.98</v>
      </c>
    </row>
    <row r="105" spans="1:41" ht="15" customHeight="1" x14ac:dyDescent="0.35">
      <c r="A105" s="56" t="s">
        <v>241</v>
      </c>
      <c r="B105" s="55" t="s">
        <v>244</v>
      </c>
      <c r="C105" s="57">
        <v>4500</v>
      </c>
      <c r="D105" s="57">
        <v>1000</v>
      </c>
      <c r="E105" s="54">
        <v>80</v>
      </c>
      <c r="F105" s="52" t="s">
        <v>494</v>
      </c>
      <c r="G105" s="51" t="s">
        <v>495</v>
      </c>
      <c r="H105" s="50" t="s">
        <v>48</v>
      </c>
      <c r="I105" s="48" t="s">
        <v>3</v>
      </c>
      <c r="J105" s="47"/>
      <c r="K105" s="47"/>
      <c r="L105" s="220"/>
      <c r="M105" s="45">
        <v>1</v>
      </c>
      <c r="N105" s="42">
        <f t="shared" si="32"/>
        <v>4.5</v>
      </c>
      <c r="O105" s="41">
        <f t="shared" si="33"/>
        <v>0.36</v>
      </c>
      <c r="P105" s="40">
        <f t="shared" si="23"/>
        <v>15.479999999999999</v>
      </c>
      <c r="Q105" s="43"/>
      <c r="R105" s="42"/>
      <c r="S105" s="41"/>
      <c r="T105" s="42"/>
      <c r="U105" s="97" t="s">
        <v>34</v>
      </c>
      <c r="V105" s="38">
        <v>388</v>
      </c>
      <c r="W105" s="37">
        <f t="shared" si="24"/>
        <v>1746</v>
      </c>
      <c r="X105" s="36">
        <f t="shared" si="25"/>
        <v>139.68</v>
      </c>
      <c r="Y105" s="349">
        <f t="shared" si="26"/>
        <v>6006.24</v>
      </c>
      <c r="Z105" s="365">
        <f t="shared" si="31"/>
        <v>527.12</v>
      </c>
      <c r="AA105" s="354">
        <f t="shared" si="34"/>
        <v>632.54</v>
      </c>
      <c r="AB105" s="33">
        <f t="shared" si="35"/>
        <v>6589</v>
      </c>
      <c r="AC105" s="32">
        <f t="shared" si="36"/>
        <v>7906.8</v>
      </c>
      <c r="AD105" s="81"/>
      <c r="AE105" s="81"/>
      <c r="AF105" s="81"/>
      <c r="AG105" s="81"/>
      <c r="AH105" s="81"/>
      <c r="AI105" s="81"/>
      <c r="AJ105" s="81"/>
      <c r="AK105" s="49" t="s">
        <v>1828</v>
      </c>
      <c r="AL105" s="52" t="s">
        <v>494</v>
      </c>
      <c r="AM105" s="49">
        <v>43</v>
      </c>
      <c r="AN105" s="31">
        <v>6589</v>
      </c>
      <c r="AO105" s="31">
        <f t="shared" si="37"/>
        <v>527.12</v>
      </c>
    </row>
    <row r="106" spans="1:41" ht="15" customHeight="1" thickBot="1" x14ac:dyDescent="0.4">
      <c r="A106" s="30" t="s">
        <v>241</v>
      </c>
      <c r="B106" s="29" t="s">
        <v>244</v>
      </c>
      <c r="C106" s="27">
        <v>4500</v>
      </c>
      <c r="D106" s="27">
        <v>1000</v>
      </c>
      <c r="E106" s="28">
        <v>90</v>
      </c>
      <c r="F106" s="274" t="s">
        <v>496</v>
      </c>
      <c r="G106" s="25" t="s">
        <v>497</v>
      </c>
      <c r="H106" s="24" t="s">
        <v>48</v>
      </c>
      <c r="I106" s="23" t="s">
        <v>3</v>
      </c>
      <c r="J106" s="22"/>
      <c r="K106" s="22"/>
      <c r="L106" s="223"/>
      <c r="M106" s="20">
        <v>1</v>
      </c>
      <c r="N106" s="18">
        <f t="shared" si="32"/>
        <v>4.5</v>
      </c>
      <c r="O106" s="17">
        <f t="shared" si="33"/>
        <v>0.40500000000000003</v>
      </c>
      <c r="P106" s="16">
        <f t="shared" si="23"/>
        <v>17.415000000000003</v>
      </c>
      <c r="Q106" s="19"/>
      <c r="R106" s="18"/>
      <c r="S106" s="17"/>
      <c r="T106" s="18"/>
      <c r="U106" s="96" t="s">
        <v>34</v>
      </c>
      <c r="V106" s="15">
        <v>345</v>
      </c>
      <c r="W106" s="14">
        <f t="shared" si="24"/>
        <v>1552.5</v>
      </c>
      <c r="X106" s="13">
        <f t="shared" si="25"/>
        <v>139.72500000000002</v>
      </c>
      <c r="Y106" s="350">
        <f t="shared" si="26"/>
        <v>6008.1750000000011</v>
      </c>
      <c r="Z106" s="366">
        <f t="shared" si="31"/>
        <v>588.05999999999995</v>
      </c>
      <c r="AA106" s="355">
        <f t="shared" si="34"/>
        <v>705.67</v>
      </c>
      <c r="AB106" s="10">
        <f t="shared" si="35"/>
        <v>6534</v>
      </c>
      <c r="AC106" s="9">
        <f t="shared" si="36"/>
        <v>7840.8</v>
      </c>
      <c r="AD106" s="81"/>
      <c r="AE106" s="81"/>
      <c r="AF106" s="81"/>
      <c r="AG106" s="81"/>
      <c r="AH106" s="81"/>
      <c r="AI106" s="81"/>
      <c r="AJ106" s="81"/>
      <c r="AK106" s="291" t="s">
        <v>1828</v>
      </c>
      <c r="AL106" s="274" t="s">
        <v>496</v>
      </c>
      <c r="AM106" s="291">
        <v>43</v>
      </c>
      <c r="AN106" s="292">
        <v>6534</v>
      </c>
      <c r="AO106" s="292">
        <f t="shared" si="37"/>
        <v>588.05999999999995</v>
      </c>
    </row>
    <row r="107" spans="1:41" ht="15" customHeight="1" x14ac:dyDescent="0.35">
      <c r="A107" s="176" t="s">
        <v>245</v>
      </c>
      <c r="B107" s="132" t="s">
        <v>246</v>
      </c>
      <c r="C107" s="131">
        <v>1000</v>
      </c>
      <c r="D107" s="131">
        <v>600</v>
      </c>
      <c r="E107" s="131">
        <v>30</v>
      </c>
      <c r="F107" s="260" t="s">
        <v>498</v>
      </c>
      <c r="G107" s="199" t="s">
        <v>499</v>
      </c>
      <c r="H107" s="200" t="s">
        <v>0</v>
      </c>
      <c r="I107" s="139" t="s">
        <v>3</v>
      </c>
      <c r="J107" s="140"/>
      <c r="K107" s="140"/>
      <c r="L107" s="222" t="s">
        <v>3</v>
      </c>
      <c r="M107" s="142">
        <v>10</v>
      </c>
      <c r="N107" s="143">
        <f t="shared" si="32"/>
        <v>6</v>
      </c>
      <c r="O107" s="177">
        <f t="shared" si="33"/>
        <v>0.18</v>
      </c>
      <c r="P107" s="144">
        <f t="shared" si="23"/>
        <v>19.8</v>
      </c>
      <c r="Q107" s="178"/>
      <c r="R107" s="143"/>
      <c r="S107" s="177"/>
      <c r="T107" s="143"/>
      <c r="U107" s="201" t="s">
        <v>1</v>
      </c>
      <c r="V107" s="180">
        <v>1</v>
      </c>
      <c r="W107" s="181">
        <f t="shared" ref="W107:W138" si="38">IF($H107="пач./пал.",$V107*R107,$V107*N107)</f>
        <v>6</v>
      </c>
      <c r="X107" s="182">
        <f t="shared" ref="X107:X138" si="39">IF($H107="пач./пал.",$V107*S107,$V107*O107)</f>
        <v>0.18</v>
      </c>
      <c r="Y107" s="351">
        <f t="shared" ref="Y107:Y138" si="40">IF($H107="пач./пал.",$V107*T107,$V107*P107)</f>
        <v>19.8</v>
      </c>
      <c r="Z107" s="364">
        <f t="shared" si="31"/>
        <v>274.33999999999997</v>
      </c>
      <c r="AA107" s="356">
        <f t="shared" si="34"/>
        <v>329.21</v>
      </c>
      <c r="AB107" s="184">
        <f t="shared" si="35"/>
        <v>9144.7000000000007</v>
      </c>
      <c r="AC107" s="185">
        <f t="shared" si="36"/>
        <v>10973.64</v>
      </c>
      <c r="AD107" s="81"/>
      <c r="AE107" s="81"/>
      <c r="AF107" s="81"/>
      <c r="AG107" s="81"/>
      <c r="AH107" s="81"/>
      <c r="AI107" s="81"/>
      <c r="AJ107" s="81"/>
      <c r="AK107" s="293" t="s">
        <v>1833</v>
      </c>
      <c r="AL107" s="260" t="s">
        <v>498</v>
      </c>
      <c r="AM107" s="293">
        <v>110</v>
      </c>
      <c r="AN107" s="309">
        <v>9144.7000000000007</v>
      </c>
      <c r="AO107" s="309">
        <f t="shared" si="37"/>
        <v>274.33999999999997</v>
      </c>
    </row>
    <row r="108" spans="1:41" ht="15" customHeight="1" x14ac:dyDescent="0.35">
      <c r="A108" s="56" t="s">
        <v>245</v>
      </c>
      <c r="B108" s="55" t="s">
        <v>246</v>
      </c>
      <c r="C108" s="57">
        <v>1000</v>
      </c>
      <c r="D108" s="57">
        <v>600</v>
      </c>
      <c r="E108" s="54">
        <v>40</v>
      </c>
      <c r="F108" s="52" t="s">
        <v>500</v>
      </c>
      <c r="G108" s="51" t="s">
        <v>501</v>
      </c>
      <c r="H108" s="50" t="s">
        <v>0</v>
      </c>
      <c r="I108" s="48" t="s">
        <v>3</v>
      </c>
      <c r="J108" s="47"/>
      <c r="K108" s="47"/>
      <c r="L108" s="220" t="s">
        <v>3</v>
      </c>
      <c r="M108" s="45">
        <v>8</v>
      </c>
      <c r="N108" s="42">
        <f t="shared" si="32"/>
        <v>4.8</v>
      </c>
      <c r="O108" s="41">
        <f t="shared" si="33"/>
        <v>0.192</v>
      </c>
      <c r="P108" s="40">
        <f t="shared" si="23"/>
        <v>21.12</v>
      </c>
      <c r="Q108" s="43"/>
      <c r="R108" s="42"/>
      <c r="S108" s="41"/>
      <c r="T108" s="42"/>
      <c r="U108" s="97" t="s">
        <v>34</v>
      </c>
      <c r="V108" s="38">
        <v>285</v>
      </c>
      <c r="W108" s="37">
        <f t="shared" si="38"/>
        <v>1368</v>
      </c>
      <c r="X108" s="36">
        <f t="shared" si="39"/>
        <v>54.72</v>
      </c>
      <c r="Y108" s="349">
        <f t="shared" si="40"/>
        <v>6019.2000000000007</v>
      </c>
      <c r="Z108" s="365">
        <f t="shared" si="31"/>
        <v>368.28</v>
      </c>
      <c r="AA108" s="354">
        <f t="shared" si="34"/>
        <v>441.94</v>
      </c>
      <c r="AB108" s="33">
        <f t="shared" si="35"/>
        <v>9207</v>
      </c>
      <c r="AC108" s="32">
        <f t="shared" si="36"/>
        <v>11048.4</v>
      </c>
      <c r="AD108" s="81"/>
      <c r="AE108" s="81"/>
      <c r="AF108" s="81"/>
      <c r="AG108" s="81"/>
      <c r="AH108" s="81"/>
      <c r="AI108" s="81"/>
      <c r="AJ108" s="81"/>
      <c r="AK108" s="49" t="s">
        <v>1833</v>
      </c>
      <c r="AL108" s="52" t="s">
        <v>500</v>
      </c>
      <c r="AM108" s="49">
        <v>110</v>
      </c>
      <c r="AN108" s="310">
        <v>9207</v>
      </c>
      <c r="AO108" s="310">
        <f t="shared" si="37"/>
        <v>368.28</v>
      </c>
    </row>
    <row r="109" spans="1:41" ht="15" customHeight="1" x14ac:dyDescent="0.35">
      <c r="A109" s="56" t="s">
        <v>245</v>
      </c>
      <c r="B109" s="55" t="s">
        <v>246</v>
      </c>
      <c r="C109" s="57">
        <v>1000</v>
      </c>
      <c r="D109" s="57">
        <v>600</v>
      </c>
      <c r="E109" s="54">
        <v>50</v>
      </c>
      <c r="F109" s="52" t="s">
        <v>502</v>
      </c>
      <c r="G109" s="51" t="s">
        <v>503</v>
      </c>
      <c r="H109" s="50" t="s">
        <v>0</v>
      </c>
      <c r="I109" s="48" t="s">
        <v>3</v>
      </c>
      <c r="J109" s="47"/>
      <c r="K109" s="47"/>
      <c r="L109" s="220" t="s">
        <v>3</v>
      </c>
      <c r="M109" s="45">
        <v>6</v>
      </c>
      <c r="N109" s="42">
        <f t="shared" si="32"/>
        <v>3.6</v>
      </c>
      <c r="O109" s="41">
        <f t="shared" si="33"/>
        <v>0.18</v>
      </c>
      <c r="P109" s="40">
        <f t="shared" si="23"/>
        <v>19.8</v>
      </c>
      <c r="Q109" s="43"/>
      <c r="R109" s="42"/>
      <c r="S109" s="41"/>
      <c r="T109" s="42"/>
      <c r="U109" s="39" t="s">
        <v>1</v>
      </c>
      <c r="V109" s="38">
        <v>1</v>
      </c>
      <c r="W109" s="37">
        <f t="shared" si="38"/>
        <v>3.6</v>
      </c>
      <c r="X109" s="36">
        <f t="shared" si="39"/>
        <v>0.18</v>
      </c>
      <c r="Y109" s="349">
        <f t="shared" si="40"/>
        <v>19.8</v>
      </c>
      <c r="Z109" s="365">
        <f t="shared" si="31"/>
        <v>457.16</v>
      </c>
      <c r="AA109" s="354">
        <f t="shared" si="34"/>
        <v>548.59</v>
      </c>
      <c r="AB109" s="33">
        <f t="shared" si="35"/>
        <v>9143.2000000000007</v>
      </c>
      <c r="AC109" s="32">
        <f t="shared" si="36"/>
        <v>10971.84</v>
      </c>
      <c r="AD109" s="81"/>
      <c r="AE109" s="81"/>
      <c r="AF109" s="81"/>
      <c r="AG109" s="81"/>
      <c r="AH109" s="81"/>
      <c r="AI109" s="81"/>
      <c r="AJ109" s="81"/>
      <c r="AK109" s="49" t="s">
        <v>1833</v>
      </c>
      <c r="AL109" s="52" t="s">
        <v>502</v>
      </c>
      <c r="AM109" s="49">
        <v>110</v>
      </c>
      <c r="AN109" s="310">
        <v>9143.2000000000007</v>
      </c>
      <c r="AO109" s="310">
        <f t="shared" si="37"/>
        <v>457.16</v>
      </c>
    </row>
    <row r="110" spans="1:41" ht="15" customHeight="1" x14ac:dyDescent="0.35">
      <c r="A110" s="56" t="s">
        <v>245</v>
      </c>
      <c r="B110" s="55" t="s">
        <v>246</v>
      </c>
      <c r="C110" s="57">
        <v>1000</v>
      </c>
      <c r="D110" s="57">
        <v>600</v>
      </c>
      <c r="E110" s="54">
        <v>60</v>
      </c>
      <c r="F110" s="52" t="s">
        <v>504</v>
      </c>
      <c r="G110" s="51" t="s">
        <v>505</v>
      </c>
      <c r="H110" s="50" t="s">
        <v>0</v>
      </c>
      <c r="I110" s="48" t="s">
        <v>3</v>
      </c>
      <c r="J110" s="47"/>
      <c r="K110" s="47"/>
      <c r="L110" s="220" t="s">
        <v>3</v>
      </c>
      <c r="M110" s="45">
        <v>4</v>
      </c>
      <c r="N110" s="42">
        <f t="shared" si="32"/>
        <v>2.4</v>
      </c>
      <c r="O110" s="41">
        <f t="shared" si="33"/>
        <v>0.14399999999999999</v>
      </c>
      <c r="P110" s="40">
        <f t="shared" si="23"/>
        <v>15.839999999999998</v>
      </c>
      <c r="Q110" s="43"/>
      <c r="R110" s="42"/>
      <c r="S110" s="41"/>
      <c r="T110" s="42"/>
      <c r="U110" s="97" t="s">
        <v>34</v>
      </c>
      <c r="V110" s="38">
        <v>379</v>
      </c>
      <c r="W110" s="37">
        <f t="shared" si="38"/>
        <v>909.6</v>
      </c>
      <c r="X110" s="36">
        <f t="shared" si="39"/>
        <v>54.575999999999993</v>
      </c>
      <c r="Y110" s="349">
        <f t="shared" si="40"/>
        <v>6003.36</v>
      </c>
      <c r="Z110" s="365">
        <f t="shared" si="31"/>
        <v>552.41999999999996</v>
      </c>
      <c r="AA110" s="354">
        <f t="shared" si="34"/>
        <v>662.9</v>
      </c>
      <c r="AB110" s="33">
        <f t="shared" si="35"/>
        <v>9207</v>
      </c>
      <c r="AC110" s="32">
        <f t="shared" si="36"/>
        <v>11048.4</v>
      </c>
      <c r="AD110" s="81"/>
      <c r="AE110" s="81"/>
      <c r="AF110" s="81"/>
      <c r="AG110" s="81"/>
      <c r="AH110" s="81"/>
      <c r="AI110" s="81"/>
      <c r="AJ110" s="81"/>
      <c r="AK110" s="49" t="s">
        <v>1833</v>
      </c>
      <c r="AL110" s="52" t="s">
        <v>504</v>
      </c>
      <c r="AM110" s="49">
        <v>110</v>
      </c>
      <c r="AN110" s="310">
        <v>9207</v>
      </c>
      <c r="AO110" s="310">
        <f t="shared" si="37"/>
        <v>552.41999999999996</v>
      </c>
    </row>
    <row r="111" spans="1:41" ht="15" customHeight="1" x14ac:dyDescent="0.35">
      <c r="A111" s="56" t="s">
        <v>245</v>
      </c>
      <c r="B111" s="55" t="s">
        <v>246</v>
      </c>
      <c r="C111" s="57">
        <v>1000</v>
      </c>
      <c r="D111" s="57">
        <v>600</v>
      </c>
      <c r="E111" s="54">
        <v>70</v>
      </c>
      <c r="F111" s="52" t="s">
        <v>506</v>
      </c>
      <c r="G111" s="51" t="s">
        <v>507</v>
      </c>
      <c r="H111" s="50" t="s">
        <v>0</v>
      </c>
      <c r="I111" s="48" t="s">
        <v>3</v>
      </c>
      <c r="J111" s="47"/>
      <c r="K111" s="47"/>
      <c r="L111" s="220" t="s">
        <v>3</v>
      </c>
      <c r="M111" s="45">
        <v>4</v>
      </c>
      <c r="N111" s="42">
        <f t="shared" si="32"/>
        <v>2.4</v>
      </c>
      <c r="O111" s="41">
        <f t="shared" si="33"/>
        <v>0.16800000000000001</v>
      </c>
      <c r="P111" s="40">
        <f t="shared" si="23"/>
        <v>18.48</v>
      </c>
      <c r="Q111" s="43"/>
      <c r="R111" s="42"/>
      <c r="S111" s="41"/>
      <c r="T111" s="42"/>
      <c r="U111" s="97" t="s">
        <v>34</v>
      </c>
      <c r="V111" s="38">
        <v>325</v>
      </c>
      <c r="W111" s="37">
        <f t="shared" si="38"/>
        <v>780</v>
      </c>
      <c r="X111" s="36">
        <f t="shared" si="39"/>
        <v>54.6</v>
      </c>
      <c r="Y111" s="349">
        <f t="shared" si="40"/>
        <v>6006</v>
      </c>
      <c r="Z111" s="365">
        <f t="shared" si="31"/>
        <v>644.38</v>
      </c>
      <c r="AA111" s="354">
        <f t="shared" si="34"/>
        <v>773.26</v>
      </c>
      <c r="AB111" s="33">
        <f t="shared" si="35"/>
        <v>9205.4</v>
      </c>
      <c r="AC111" s="32">
        <f t="shared" si="36"/>
        <v>11046.48</v>
      </c>
      <c r="AD111" s="81"/>
      <c r="AE111" s="81"/>
      <c r="AF111" s="81"/>
      <c r="AG111" s="81"/>
      <c r="AH111" s="81"/>
      <c r="AI111" s="81"/>
      <c r="AJ111" s="81"/>
      <c r="AK111" s="49" t="s">
        <v>1833</v>
      </c>
      <c r="AL111" s="52" t="s">
        <v>506</v>
      </c>
      <c r="AM111" s="49">
        <v>110</v>
      </c>
      <c r="AN111" s="310">
        <v>9205.4</v>
      </c>
      <c r="AO111" s="310">
        <f t="shared" si="37"/>
        <v>644.38</v>
      </c>
    </row>
    <row r="112" spans="1:41" ht="15" customHeight="1" x14ac:dyDescent="0.35">
      <c r="A112" s="56" t="s">
        <v>245</v>
      </c>
      <c r="B112" s="55" t="s">
        <v>246</v>
      </c>
      <c r="C112" s="57">
        <v>1000</v>
      </c>
      <c r="D112" s="57">
        <v>600</v>
      </c>
      <c r="E112" s="54">
        <v>80</v>
      </c>
      <c r="F112" s="52" t="s">
        <v>508</v>
      </c>
      <c r="G112" s="51" t="s">
        <v>509</v>
      </c>
      <c r="H112" s="50" t="s">
        <v>0</v>
      </c>
      <c r="I112" s="48" t="s">
        <v>3</v>
      </c>
      <c r="J112" s="47"/>
      <c r="K112" s="47"/>
      <c r="L112" s="220" t="s">
        <v>3</v>
      </c>
      <c r="M112" s="45">
        <v>4</v>
      </c>
      <c r="N112" s="42">
        <f t="shared" si="32"/>
        <v>2.4</v>
      </c>
      <c r="O112" s="41">
        <f t="shared" si="33"/>
        <v>0.192</v>
      </c>
      <c r="P112" s="40">
        <f t="shared" si="23"/>
        <v>21.12</v>
      </c>
      <c r="Q112" s="43"/>
      <c r="R112" s="42"/>
      <c r="S112" s="41"/>
      <c r="T112" s="42"/>
      <c r="U112" s="97" t="s">
        <v>34</v>
      </c>
      <c r="V112" s="38">
        <v>285</v>
      </c>
      <c r="W112" s="37">
        <f t="shared" si="38"/>
        <v>684</v>
      </c>
      <c r="X112" s="36">
        <f t="shared" si="39"/>
        <v>54.72</v>
      </c>
      <c r="Y112" s="349">
        <f t="shared" si="40"/>
        <v>6019.2000000000007</v>
      </c>
      <c r="Z112" s="365">
        <f t="shared" si="31"/>
        <v>736.56</v>
      </c>
      <c r="AA112" s="354">
        <f t="shared" si="34"/>
        <v>883.87</v>
      </c>
      <c r="AB112" s="33">
        <f t="shared" si="35"/>
        <v>9207</v>
      </c>
      <c r="AC112" s="32">
        <f t="shared" si="36"/>
        <v>11048.4</v>
      </c>
      <c r="AD112" s="81"/>
      <c r="AE112" s="81"/>
      <c r="AF112" s="81"/>
      <c r="AG112" s="81"/>
      <c r="AH112" s="81"/>
      <c r="AI112" s="81"/>
      <c r="AJ112" s="81"/>
      <c r="AK112" s="49" t="s">
        <v>1833</v>
      </c>
      <c r="AL112" s="52" t="s">
        <v>508</v>
      </c>
      <c r="AM112" s="49">
        <v>110</v>
      </c>
      <c r="AN112" s="310">
        <v>9207</v>
      </c>
      <c r="AO112" s="310">
        <f t="shared" si="37"/>
        <v>736.56</v>
      </c>
    </row>
    <row r="113" spans="1:41" ht="15" customHeight="1" x14ac:dyDescent="0.35">
      <c r="A113" s="56" t="s">
        <v>245</v>
      </c>
      <c r="B113" s="55" t="s">
        <v>246</v>
      </c>
      <c r="C113" s="57">
        <v>1000</v>
      </c>
      <c r="D113" s="57">
        <v>600</v>
      </c>
      <c r="E113" s="54">
        <v>90</v>
      </c>
      <c r="F113" s="52" t="s">
        <v>1799</v>
      </c>
      <c r="G113" s="51" t="s">
        <v>510</v>
      </c>
      <c r="H113" s="50" t="s">
        <v>0</v>
      </c>
      <c r="I113" s="48" t="s">
        <v>3</v>
      </c>
      <c r="J113" s="47"/>
      <c r="K113" s="47"/>
      <c r="L113" s="220" t="s">
        <v>3</v>
      </c>
      <c r="M113" s="45">
        <v>4</v>
      </c>
      <c r="N113" s="42">
        <f t="shared" si="32"/>
        <v>2.4</v>
      </c>
      <c r="O113" s="41">
        <f t="shared" si="33"/>
        <v>0.216</v>
      </c>
      <c r="P113" s="40">
        <f t="shared" si="23"/>
        <v>23.759999999999998</v>
      </c>
      <c r="Q113" s="43"/>
      <c r="R113" s="42"/>
      <c r="S113" s="41"/>
      <c r="T113" s="42"/>
      <c r="U113" s="97" t="s">
        <v>34</v>
      </c>
      <c r="V113" s="38">
        <v>253</v>
      </c>
      <c r="W113" s="37">
        <f t="shared" si="38"/>
        <v>607.19999999999993</v>
      </c>
      <c r="X113" s="36">
        <f t="shared" si="39"/>
        <v>54.647999999999996</v>
      </c>
      <c r="Y113" s="349">
        <f t="shared" si="40"/>
        <v>6011.28</v>
      </c>
      <c r="Z113" s="365">
        <f t="shared" si="31"/>
        <v>828.52</v>
      </c>
      <c r="AA113" s="354">
        <f t="shared" si="34"/>
        <v>994.22</v>
      </c>
      <c r="AB113" s="33">
        <f t="shared" si="35"/>
        <v>9205.7999999999993</v>
      </c>
      <c r="AC113" s="32">
        <f t="shared" si="36"/>
        <v>11046.96</v>
      </c>
      <c r="AD113" s="81"/>
      <c r="AE113" s="81"/>
      <c r="AF113" s="81"/>
      <c r="AG113" s="81"/>
      <c r="AH113" s="81"/>
      <c r="AI113" s="81"/>
      <c r="AJ113" s="81"/>
      <c r="AK113" s="49" t="s">
        <v>1833</v>
      </c>
      <c r="AL113" s="52" t="s">
        <v>1799</v>
      </c>
      <c r="AM113" s="49">
        <v>110</v>
      </c>
      <c r="AN113" s="310">
        <v>9205.7999999999993</v>
      </c>
      <c r="AO113" s="310">
        <f t="shared" si="37"/>
        <v>828.52</v>
      </c>
    </row>
    <row r="114" spans="1:41" ht="15" customHeight="1" x14ac:dyDescent="0.35">
      <c r="A114" s="56" t="s">
        <v>245</v>
      </c>
      <c r="B114" s="55" t="s">
        <v>246</v>
      </c>
      <c r="C114" s="57">
        <v>1000</v>
      </c>
      <c r="D114" s="57">
        <v>600</v>
      </c>
      <c r="E114" s="54">
        <v>100</v>
      </c>
      <c r="F114" s="52" t="s">
        <v>511</v>
      </c>
      <c r="G114" s="51" t="s">
        <v>512</v>
      </c>
      <c r="H114" s="50" t="s">
        <v>0</v>
      </c>
      <c r="I114" s="48" t="s">
        <v>3</v>
      </c>
      <c r="J114" s="47"/>
      <c r="K114" s="47"/>
      <c r="L114" s="220" t="s">
        <v>3</v>
      </c>
      <c r="M114" s="45">
        <v>3</v>
      </c>
      <c r="N114" s="42">
        <f t="shared" si="32"/>
        <v>1.8</v>
      </c>
      <c r="O114" s="41">
        <f t="shared" si="33"/>
        <v>0.18</v>
      </c>
      <c r="P114" s="40">
        <f t="shared" si="23"/>
        <v>19.8</v>
      </c>
      <c r="Q114" s="43"/>
      <c r="R114" s="42"/>
      <c r="S114" s="41"/>
      <c r="T114" s="42"/>
      <c r="U114" s="99" t="s">
        <v>35</v>
      </c>
      <c r="V114" s="38">
        <v>228</v>
      </c>
      <c r="W114" s="37">
        <f t="shared" si="38"/>
        <v>410.40000000000003</v>
      </c>
      <c r="X114" s="36">
        <f t="shared" si="39"/>
        <v>41.04</v>
      </c>
      <c r="Y114" s="349">
        <f t="shared" si="40"/>
        <v>4514.4000000000005</v>
      </c>
      <c r="Z114" s="365">
        <f t="shared" si="31"/>
        <v>914.1</v>
      </c>
      <c r="AA114" s="354">
        <f t="shared" si="34"/>
        <v>1096.92</v>
      </c>
      <c r="AB114" s="33">
        <f t="shared" si="35"/>
        <v>9141</v>
      </c>
      <c r="AC114" s="32">
        <f t="shared" si="36"/>
        <v>10969.2</v>
      </c>
      <c r="AD114" s="81"/>
      <c r="AE114" s="81"/>
      <c r="AF114" s="81"/>
      <c r="AG114" s="81"/>
      <c r="AH114" s="81"/>
      <c r="AI114" s="81"/>
      <c r="AJ114" s="81"/>
      <c r="AK114" s="49" t="s">
        <v>1833</v>
      </c>
      <c r="AL114" s="52" t="s">
        <v>511</v>
      </c>
      <c r="AM114" s="49">
        <v>110</v>
      </c>
      <c r="AN114" s="310">
        <v>9141</v>
      </c>
      <c r="AO114" s="310">
        <f t="shared" si="37"/>
        <v>914.1</v>
      </c>
    </row>
    <row r="115" spans="1:41" ht="15" customHeight="1" x14ac:dyDescent="0.35">
      <c r="A115" s="56" t="s">
        <v>245</v>
      </c>
      <c r="B115" s="55" t="s">
        <v>246</v>
      </c>
      <c r="C115" s="57">
        <v>1000</v>
      </c>
      <c r="D115" s="57">
        <v>600</v>
      </c>
      <c r="E115" s="54">
        <v>110</v>
      </c>
      <c r="F115" s="52" t="s">
        <v>513</v>
      </c>
      <c r="G115" s="51" t="s">
        <v>514</v>
      </c>
      <c r="H115" s="50" t="s">
        <v>0</v>
      </c>
      <c r="I115" s="48" t="s">
        <v>3</v>
      </c>
      <c r="J115" s="47"/>
      <c r="K115" s="47"/>
      <c r="L115" s="220" t="s">
        <v>3</v>
      </c>
      <c r="M115" s="45">
        <v>3</v>
      </c>
      <c r="N115" s="42">
        <f t="shared" si="32"/>
        <v>1.8</v>
      </c>
      <c r="O115" s="41">
        <f t="shared" si="33"/>
        <v>0.19800000000000001</v>
      </c>
      <c r="P115" s="40">
        <f t="shared" si="23"/>
        <v>21.78</v>
      </c>
      <c r="Q115" s="43"/>
      <c r="R115" s="42"/>
      <c r="S115" s="41"/>
      <c r="T115" s="42"/>
      <c r="U115" s="97" t="s">
        <v>34</v>
      </c>
      <c r="V115" s="38">
        <v>276</v>
      </c>
      <c r="W115" s="37">
        <f t="shared" si="38"/>
        <v>496.8</v>
      </c>
      <c r="X115" s="36">
        <f t="shared" si="39"/>
        <v>54.648000000000003</v>
      </c>
      <c r="Y115" s="349">
        <f t="shared" si="40"/>
        <v>6011.2800000000007</v>
      </c>
      <c r="Z115" s="365">
        <f t="shared" si="31"/>
        <v>1012.88</v>
      </c>
      <c r="AA115" s="354">
        <f t="shared" si="34"/>
        <v>1215.46</v>
      </c>
      <c r="AB115" s="33">
        <f t="shared" si="35"/>
        <v>9208</v>
      </c>
      <c r="AC115" s="32">
        <f t="shared" si="36"/>
        <v>11049.6</v>
      </c>
      <c r="AD115" s="81"/>
      <c r="AE115" s="81"/>
      <c r="AF115" s="81"/>
      <c r="AG115" s="81"/>
      <c r="AH115" s="81"/>
      <c r="AI115" s="81"/>
      <c r="AJ115" s="81"/>
      <c r="AK115" s="49" t="s">
        <v>1833</v>
      </c>
      <c r="AL115" s="52" t="s">
        <v>513</v>
      </c>
      <c r="AM115" s="49">
        <v>110</v>
      </c>
      <c r="AN115" s="310">
        <v>9208</v>
      </c>
      <c r="AO115" s="310">
        <f t="shared" si="37"/>
        <v>1012.88</v>
      </c>
    </row>
    <row r="116" spans="1:41" ht="15" customHeight="1" x14ac:dyDescent="0.35">
      <c r="A116" s="56" t="s">
        <v>245</v>
      </c>
      <c r="B116" s="55" t="s">
        <v>246</v>
      </c>
      <c r="C116" s="57">
        <v>1000</v>
      </c>
      <c r="D116" s="57">
        <v>600</v>
      </c>
      <c r="E116" s="54">
        <v>120</v>
      </c>
      <c r="F116" s="52" t="s">
        <v>515</v>
      </c>
      <c r="G116" s="51" t="s">
        <v>516</v>
      </c>
      <c r="H116" s="50" t="s">
        <v>0</v>
      </c>
      <c r="I116" s="48" t="s">
        <v>3</v>
      </c>
      <c r="J116" s="47"/>
      <c r="K116" s="47"/>
      <c r="L116" s="220" t="s">
        <v>3</v>
      </c>
      <c r="M116" s="45">
        <v>2</v>
      </c>
      <c r="N116" s="42">
        <f t="shared" si="32"/>
        <v>1.2</v>
      </c>
      <c r="O116" s="41">
        <f t="shared" si="33"/>
        <v>0.14399999999999999</v>
      </c>
      <c r="P116" s="40">
        <f t="shared" ref="P116:P147" si="41">O116*AM116</f>
        <v>15.839999999999998</v>
      </c>
      <c r="Q116" s="43"/>
      <c r="R116" s="42"/>
      <c r="S116" s="41"/>
      <c r="T116" s="42"/>
      <c r="U116" s="97" t="s">
        <v>34</v>
      </c>
      <c r="V116" s="38">
        <v>379</v>
      </c>
      <c r="W116" s="37">
        <f t="shared" si="38"/>
        <v>454.8</v>
      </c>
      <c r="X116" s="36">
        <f t="shared" si="39"/>
        <v>54.575999999999993</v>
      </c>
      <c r="Y116" s="349">
        <f t="shared" si="40"/>
        <v>6003.36</v>
      </c>
      <c r="Z116" s="365">
        <f t="shared" si="31"/>
        <v>1104.8399999999999</v>
      </c>
      <c r="AA116" s="354">
        <f t="shared" si="34"/>
        <v>1325.81</v>
      </c>
      <c r="AB116" s="33">
        <f t="shared" si="35"/>
        <v>9207</v>
      </c>
      <c r="AC116" s="32">
        <f t="shared" si="36"/>
        <v>11048.4</v>
      </c>
      <c r="AD116" s="81"/>
      <c r="AE116" s="81"/>
      <c r="AF116" s="81"/>
      <c r="AG116" s="81"/>
      <c r="AH116" s="81"/>
      <c r="AI116" s="81"/>
      <c r="AJ116" s="81"/>
      <c r="AK116" s="49" t="s">
        <v>1833</v>
      </c>
      <c r="AL116" s="52" t="s">
        <v>515</v>
      </c>
      <c r="AM116" s="49">
        <v>110</v>
      </c>
      <c r="AN116" s="310">
        <v>9207</v>
      </c>
      <c r="AO116" s="310">
        <f t="shared" si="37"/>
        <v>1104.8399999999999</v>
      </c>
    </row>
    <row r="117" spans="1:41" ht="15" customHeight="1" x14ac:dyDescent="0.35">
      <c r="A117" s="56" t="s">
        <v>245</v>
      </c>
      <c r="B117" s="55" t="s">
        <v>246</v>
      </c>
      <c r="C117" s="57">
        <v>1000</v>
      </c>
      <c r="D117" s="57">
        <v>600</v>
      </c>
      <c r="E117" s="54">
        <v>130</v>
      </c>
      <c r="F117" s="52" t="s">
        <v>517</v>
      </c>
      <c r="G117" s="51" t="s">
        <v>518</v>
      </c>
      <c r="H117" s="50" t="s">
        <v>0</v>
      </c>
      <c r="I117" s="48" t="s">
        <v>3</v>
      </c>
      <c r="J117" s="47"/>
      <c r="K117" s="47"/>
      <c r="L117" s="220" t="s">
        <v>3</v>
      </c>
      <c r="M117" s="45">
        <v>2</v>
      </c>
      <c r="N117" s="42">
        <f t="shared" si="32"/>
        <v>1.2</v>
      </c>
      <c r="O117" s="41">
        <f t="shared" si="33"/>
        <v>0.156</v>
      </c>
      <c r="P117" s="40">
        <f t="shared" si="41"/>
        <v>17.16</v>
      </c>
      <c r="Q117" s="43"/>
      <c r="R117" s="42"/>
      <c r="S117" s="41"/>
      <c r="T117" s="42"/>
      <c r="U117" s="97" t="s">
        <v>34</v>
      </c>
      <c r="V117" s="38">
        <v>350</v>
      </c>
      <c r="W117" s="37">
        <f t="shared" si="38"/>
        <v>420</v>
      </c>
      <c r="X117" s="36">
        <f t="shared" si="39"/>
        <v>54.6</v>
      </c>
      <c r="Y117" s="349">
        <f t="shared" si="40"/>
        <v>6006</v>
      </c>
      <c r="Z117" s="365">
        <f t="shared" si="31"/>
        <v>1196.81</v>
      </c>
      <c r="AA117" s="354">
        <f t="shared" si="34"/>
        <v>1436.17</v>
      </c>
      <c r="AB117" s="33">
        <f t="shared" si="35"/>
        <v>9206.2000000000007</v>
      </c>
      <c r="AC117" s="32">
        <f t="shared" si="36"/>
        <v>11047.44</v>
      </c>
      <c r="AD117" s="81"/>
      <c r="AE117" s="81"/>
      <c r="AF117" s="81"/>
      <c r="AG117" s="81"/>
      <c r="AH117" s="81"/>
      <c r="AI117" s="81"/>
      <c r="AJ117" s="81"/>
      <c r="AK117" s="49" t="s">
        <v>1833</v>
      </c>
      <c r="AL117" s="52" t="s">
        <v>517</v>
      </c>
      <c r="AM117" s="49">
        <v>110</v>
      </c>
      <c r="AN117" s="310">
        <v>9206.2000000000007</v>
      </c>
      <c r="AO117" s="310">
        <f t="shared" si="37"/>
        <v>1196.81</v>
      </c>
    </row>
    <row r="118" spans="1:41" ht="15" customHeight="1" x14ac:dyDescent="0.35">
      <c r="A118" s="56" t="s">
        <v>245</v>
      </c>
      <c r="B118" s="55" t="s">
        <v>246</v>
      </c>
      <c r="C118" s="57">
        <v>1000</v>
      </c>
      <c r="D118" s="57">
        <v>600</v>
      </c>
      <c r="E118" s="54">
        <v>140</v>
      </c>
      <c r="F118" s="52" t="s">
        <v>519</v>
      </c>
      <c r="G118" s="51" t="s">
        <v>520</v>
      </c>
      <c r="H118" s="50" t="s">
        <v>0</v>
      </c>
      <c r="I118" s="48" t="s">
        <v>3</v>
      </c>
      <c r="J118" s="47"/>
      <c r="K118" s="47"/>
      <c r="L118" s="220" t="s">
        <v>3</v>
      </c>
      <c r="M118" s="45">
        <v>2</v>
      </c>
      <c r="N118" s="42">
        <f t="shared" si="32"/>
        <v>1.2</v>
      </c>
      <c r="O118" s="41">
        <f t="shared" si="33"/>
        <v>0.16800000000000001</v>
      </c>
      <c r="P118" s="40">
        <f t="shared" si="41"/>
        <v>18.48</v>
      </c>
      <c r="Q118" s="43"/>
      <c r="R118" s="42"/>
      <c r="S118" s="41"/>
      <c r="T118" s="42"/>
      <c r="U118" s="97" t="s">
        <v>34</v>
      </c>
      <c r="V118" s="38">
        <v>325</v>
      </c>
      <c r="W118" s="37">
        <f t="shared" si="38"/>
        <v>390</v>
      </c>
      <c r="X118" s="36">
        <f t="shared" si="39"/>
        <v>54.6</v>
      </c>
      <c r="Y118" s="349">
        <f t="shared" si="40"/>
        <v>6006</v>
      </c>
      <c r="Z118" s="365">
        <f t="shared" si="31"/>
        <v>1288.98</v>
      </c>
      <c r="AA118" s="354">
        <f t="shared" si="34"/>
        <v>1546.78</v>
      </c>
      <c r="AB118" s="33">
        <f t="shared" si="35"/>
        <v>9207</v>
      </c>
      <c r="AC118" s="32">
        <f t="shared" si="36"/>
        <v>11048.4</v>
      </c>
      <c r="AD118" s="81"/>
      <c r="AE118" s="81"/>
      <c r="AF118" s="81"/>
      <c r="AG118" s="81"/>
      <c r="AH118" s="81"/>
      <c r="AI118" s="81"/>
      <c r="AJ118" s="81"/>
      <c r="AK118" s="49" t="s">
        <v>1833</v>
      </c>
      <c r="AL118" s="52" t="s">
        <v>519</v>
      </c>
      <c r="AM118" s="49">
        <v>110</v>
      </c>
      <c r="AN118" s="310">
        <v>9207</v>
      </c>
      <c r="AO118" s="310">
        <f t="shared" si="37"/>
        <v>1288.98</v>
      </c>
    </row>
    <row r="119" spans="1:41" ht="15" customHeight="1" x14ac:dyDescent="0.35">
      <c r="A119" s="56" t="s">
        <v>245</v>
      </c>
      <c r="B119" s="55" t="s">
        <v>246</v>
      </c>
      <c r="C119" s="57">
        <v>1000</v>
      </c>
      <c r="D119" s="57">
        <v>600</v>
      </c>
      <c r="E119" s="54">
        <v>150</v>
      </c>
      <c r="F119" s="52" t="s">
        <v>521</v>
      </c>
      <c r="G119" s="51" t="s">
        <v>522</v>
      </c>
      <c r="H119" s="50" t="s">
        <v>0</v>
      </c>
      <c r="I119" s="48" t="s">
        <v>3</v>
      </c>
      <c r="J119" s="47"/>
      <c r="K119" s="47"/>
      <c r="L119" s="220" t="s">
        <v>3</v>
      </c>
      <c r="M119" s="45">
        <v>2</v>
      </c>
      <c r="N119" s="42">
        <f t="shared" si="32"/>
        <v>1.2</v>
      </c>
      <c r="O119" s="41">
        <f t="shared" si="33"/>
        <v>0.18</v>
      </c>
      <c r="P119" s="40">
        <f t="shared" si="41"/>
        <v>19.8</v>
      </c>
      <c r="Q119" s="43"/>
      <c r="R119" s="42"/>
      <c r="S119" s="41"/>
      <c r="T119" s="42"/>
      <c r="U119" s="97" t="s">
        <v>34</v>
      </c>
      <c r="V119" s="38">
        <v>304</v>
      </c>
      <c r="W119" s="37">
        <f t="shared" si="38"/>
        <v>364.8</v>
      </c>
      <c r="X119" s="36">
        <f t="shared" si="39"/>
        <v>54.72</v>
      </c>
      <c r="Y119" s="349">
        <f t="shared" si="40"/>
        <v>6019.2</v>
      </c>
      <c r="Z119" s="365">
        <f t="shared" si="31"/>
        <v>1381.16</v>
      </c>
      <c r="AA119" s="354">
        <f t="shared" si="34"/>
        <v>1657.39</v>
      </c>
      <c r="AB119" s="33">
        <f t="shared" si="35"/>
        <v>9207.7000000000007</v>
      </c>
      <c r="AC119" s="32">
        <f t="shared" si="36"/>
        <v>11049.24</v>
      </c>
      <c r="AD119" s="81"/>
      <c r="AE119" s="81"/>
      <c r="AF119" s="81"/>
      <c r="AG119" s="81"/>
      <c r="AH119" s="81"/>
      <c r="AI119" s="81"/>
      <c r="AJ119" s="81"/>
      <c r="AK119" s="49" t="s">
        <v>1833</v>
      </c>
      <c r="AL119" s="52" t="s">
        <v>521</v>
      </c>
      <c r="AM119" s="49">
        <v>110</v>
      </c>
      <c r="AN119" s="310">
        <v>9207.7000000000007</v>
      </c>
      <c r="AO119" s="310">
        <f t="shared" si="37"/>
        <v>1381.16</v>
      </c>
    </row>
    <row r="120" spans="1:41" ht="15" customHeight="1" x14ac:dyDescent="0.35">
      <c r="A120" s="56" t="s">
        <v>245</v>
      </c>
      <c r="B120" s="55" t="s">
        <v>246</v>
      </c>
      <c r="C120" s="57">
        <v>1000</v>
      </c>
      <c r="D120" s="57">
        <v>600</v>
      </c>
      <c r="E120" s="54">
        <v>160</v>
      </c>
      <c r="F120" s="52" t="s">
        <v>523</v>
      </c>
      <c r="G120" s="51" t="s">
        <v>524</v>
      </c>
      <c r="H120" s="50" t="s">
        <v>0</v>
      </c>
      <c r="I120" s="48" t="s">
        <v>3</v>
      </c>
      <c r="J120" s="47"/>
      <c r="K120" s="47"/>
      <c r="L120" s="220" t="s">
        <v>3</v>
      </c>
      <c r="M120" s="45">
        <v>2</v>
      </c>
      <c r="N120" s="42">
        <f t="shared" si="32"/>
        <v>1.2</v>
      </c>
      <c r="O120" s="41">
        <f t="shared" si="33"/>
        <v>0.192</v>
      </c>
      <c r="P120" s="40">
        <f t="shared" si="41"/>
        <v>21.12</v>
      </c>
      <c r="Q120" s="43"/>
      <c r="R120" s="42"/>
      <c r="S120" s="41"/>
      <c r="T120" s="42"/>
      <c r="U120" s="97" t="s">
        <v>34</v>
      </c>
      <c r="V120" s="38">
        <v>285</v>
      </c>
      <c r="W120" s="37">
        <f t="shared" si="38"/>
        <v>342</v>
      </c>
      <c r="X120" s="36">
        <f t="shared" si="39"/>
        <v>54.72</v>
      </c>
      <c r="Y120" s="349">
        <f t="shared" si="40"/>
        <v>6019.2000000000007</v>
      </c>
      <c r="Z120" s="365">
        <f t="shared" si="31"/>
        <v>1473.12</v>
      </c>
      <c r="AA120" s="354">
        <f t="shared" si="34"/>
        <v>1767.74</v>
      </c>
      <c r="AB120" s="33">
        <f t="shared" si="35"/>
        <v>9207</v>
      </c>
      <c r="AC120" s="32">
        <f t="shared" si="36"/>
        <v>11048.4</v>
      </c>
      <c r="AD120" s="81"/>
      <c r="AE120" s="81"/>
      <c r="AF120" s="81"/>
      <c r="AG120" s="81"/>
      <c r="AH120" s="81"/>
      <c r="AI120" s="81"/>
      <c r="AJ120" s="81"/>
      <c r="AK120" s="49" t="s">
        <v>1833</v>
      </c>
      <c r="AL120" s="52" t="s">
        <v>523</v>
      </c>
      <c r="AM120" s="49">
        <v>110</v>
      </c>
      <c r="AN120" s="310">
        <v>9207</v>
      </c>
      <c r="AO120" s="310">
        <f t="shared" si="37"/>
        <v>1473.12</v>
      </c>
    </row>
    <row r="121" spans="1:41" ht="15" customHeight="1" x14ac:dyDescent="0.35">
      <c r="A121" s="56" t="s">
        <v>245</v>
      </c>
      <c r="B121" s="55" t="s">
        <v>246</v>
      </c>
      <c r="C121" s="57">
        <v>1000</v>
      </c>
      <c r="D121" s="57">
        <v>600</v>
      </c>
      <c r="E121" s="54">
        <v>170</v>
      </c>
      <c r="F121" s="52" t="s">
        <v>525</v>
      </c>
      <c r="G121" s="51" t="s">
        <v>526</v>
      </c>
      <c r="H121" s="50" t="s">
        <v>0</v>
      </c>
      <c r="I121" s="48" t="s">
        <v>3</v>
      </c>
      <c r="J121" s="47"/>
      <c r="K121" s="47"/>
      <c r="L121" s="220" t="s">
        <v>3</v>
      </c>
      <c r="M121" s="45">
        <v>2</v>
      </c>
      <c r="N121" s="42">
        <f t="shared" si="32"/>
        <v>1.2</v>
      </c>
      <c r="O121" s="41">
        <f t="shared" si="33"/>
        <v>0.20399999999999999</v>
      </c>
      <c r="P121" s="40">
        <f t="shared" si="41"/>
        <v>22.439999999999998</v>
      </c>
      <c r="Q121" s="43"/>
      <c r="R121" s="42"/>
      <c r="S121" s="41"/>
      <c r="T121" s="42"/>
      <c r="U121" s="97" t="s">
        <v>34</v>
      </c>
      <c r="V121" s="38">
        <v>268</v>
      </c>
      <c r="W121" s="37">
        <f t="shared" si="38"/>
        <v>321.59999999999997</v>
      </c>
      <c r="X121" s="36">
        <f t="shared" si="39"/>
        <v>54.671999999999997</v>
      </c>
      <c r="Y121" s="349">
        <f t="shared" si="40"/>
        <v>6013.9199999999992</v>
      </c>
      <c r="Z121" s="365">
        <f t="shared" si="31"/>
        <v>1565.29</v>
      </c>
      <c r="AA121" s="354">
        <f t="shared" si="34"/>
        <v>1878.35</v>
      </c>
      <c r="AB121" s="33">
        <f t="shared" si="35"/>
        <v>9207.6</v>
      </c>
      <c r="AC121" s="32">
        <f t="shared" si="36"/>
        <v>11049.12</v>
      </c>
      <c r="AD121" s="81"/>
      <c r="AE121" s="81"/>
      <c r="AF121" s="81"/>
      <c r="AG121" s="81"/>
      <c r="AH121" s="81"/>
      <c r="AI121" s="81"/>
      <c r="AJ121" s="81"/>
      <c r="AK121" s="49" t="s">
        <v>1833</v>
      </c>
      <c r="AL121" s="52" t="s">
        <v>525</v>
      </c>
      <c r="AM121" s="49">
        <v>110</v>
      </c>
      <c r="AN121" s="310">
        <v>9207.6</v>
      </c>
      <c r="AO121" s="310">
        <f t="shared" si="37"/>
        <v>1565.29</v>
      </c>
    </row>
    <row r="122" spans="1:41" ht="15" customHeight="1" x14ac:dyDescent="0.35">
      <c r="A122" s="56" t="s">
        <v>245</v>
      </c>
      <c r="B122" s="55" t="s">
        <v>246</v>
      </c>
      <c r="C122" s="57">
        <v>1000</v>
      </c>
      <c r="D122" s="57">
        <v>600</v>
      </c>
      <c r="E122" s="54">
        <v>180</v>
      </c>
      <c r="F122" s="52" t="s">
        <v>527</v>
      </c>
      <c r="G122" s="51" t="s">
        <v>528</v>
      </c>
      <c r="H122" s="50" t="s">
        <v>0</v>
      </c>
      <c r="I122" s="48" t="s">
        <v>3</v>
      </c>
      <c r="J122" s="47"/>
      <c r="K122" s="47"/>
      <c r="L122" s="220" t="s">
        <v>3</v>
      </c>
      <c r="M122" s="45">
        <v>2</v>
      </c>
      <c r="N122" s="42">
        <f t="shared" si="32"/>
        <v>1.2</v>
      </c>
      <c r="O122" s="41">
        <f t="shared" si="33"/>
        <v>0.216</v>
      </c>
      <c r="P122" s="40">
        <f t="shared" si="41"/>
        <v>23.759999999999998</v>
      </c>
      <c r="Q122" s="43"/>
      <c r="R122" s="42"/>
      <c r="S122" s="41"/>
      <c r="T122" s="42"/>
      <c r="U122" s="97" t="s">
        <v>34</v>
      </c>
      <c r="V122" s="38">
        <v>253</v>
      </c>
      <c r="W122" s="37">
        <f t="shared" si="38"/>
        <v>303.59999999999997</v>
      </c>
      <c r="X122" s="36">
        <f t="shared" si="39"/>
        <v>54.647999999999996</v>
      </c>
      <c r="Y122" s="349">
        <f t="shared" si="40"/>
        <v>6011.28</v>
      </c>
      <c r="Z122" s="365">
        <f t="shared" si="31"/>
        <v>1657.26</v>
      </c>
      <c r="AA122" s="354">
        <f t="shared" si="34"/>
        <v>1988.71</v>
      </c>
      <c r="AB122" s="33">
        <f t="shared" si="35"/>
        <v>9207</v>
      </c>
      <c r="AC122" s="32">
        <f t="shared" si="36"/>
        <v>11048.4</v>
      </c>
      <c r="AD122" s="81"/>
      <c r="AE122" s="81"/>
      <c r="AF122" s="81"/>
      <c r="AG122" s="81"/>
      <c r="AH122" s="81"/>
      <c r="AI122" s="81"/>
      <c r="AJ122" s="81"/>
      <c r="AK122" s="49" t="s">
        <v>1833</v>
      </c>
      <c r="AL122" s="52" t="s">
        <v>527</v>
      </c>
      <c r="AM122" s="49">
        <v>110</v>
      </c>
      <c r="AN122" s="310">
        <v>9207</v>
      </c>
      <c r="AO122" s="310">
        <f t="shared" si="37"/>
        <v>1657.26</v>
      </c>
    </row>
    <row r="123" spans="1:41" ht="15" customHeight="1" x14ac:dyDescent="0.35">
      <c r="A123" s="56" t="s">
        <v>245</v>
      </c>
      <c r="B123" s="55" t="s">
        <v>246</v>
      </c>
      <c r="C123" s="57">
        <v>1000</v>
      </c>
      <c r="D123" s="57">
        <v>600</v>
      </c>
      <c r="E123" s="54">
        <v>190</v>
      </c>
      <c r="F123" s="52" t="s">
        <v>529</v>
      </c>
      <c r="G123" s="51" t="s">
        <v>530</v>
      </c>
      <c r="H123" s="50" t="s">
        <v>0</v>
      </c>
      <c r="I123" s="48" t="s">
        <v>3</v>
      </c>
      <c r="J123" s="47"/>
      <c r="K123" s="47"/>
      <c r="L123" s="220" t="s">
        <v>3</v>
      </c>
      <c r="M123" s="45">
        <v>2</v>
      </c>
      <c r="N123" s="42">
        <f t="shared" si="32"/>
        <v>1.2</v>
      </c>
      <c r="O123" s="41">
        <f t="shared" si="33"/>
        <v>0.22800000000000001</v>
      </c>
      <c r="P123" s="40">
        <f t="shared" si="41"/>
        <v>25.080000000000002</v>
      </c>
      <c r="Q123" s="43"/>
      <c r="R123" s="42"/>
      <c r="S123" s="41"/>
      <c r="T123" s="42"/>
      <c r="U123" s="97" t="s">
        <v>34</v>
      </c>
      <c r="V123" s="38">
        <v>240</v>
      </c>
      <c r="W123" s="37">
        <f t="shared" si="38"/>
        <v>288</v>
      </c>
      <c r="X123" s="36">
        <f t="shared" si="39"/>
        <v>54.72</v>
      </c>
      <c r="Y123" s="349">
        <f t="shared" si="40"/>
        <v>6019.2000000000007</v>
      </c>
      <c r="Z123" s="365">
        <f t="shared" si="31"/>
        <v>1749.22</v>
      </c>
      <c r="AA123" s="354">
        <f t="shared" si="34"/>
        <v>2099.06</v>
      </c>
      <c r="AB123" s="33">
        <f t="shared" si="35"/>
        <v>9206.4</v>
      </c>
      <c r="AC123" s="32">
        <f t="shared" si="36"/>
        <v>11047.68</v>
      </c>
      <c r="AD123" s="81"/>
      <c r="AE123" s="81"/>
      <c r="AF123" s="81"/>
      <c r="AG123" s="81"/>
      <c r="AH123" s="81"/>
      <c r="AI123" s="81"/>
      <c r="AJ123" s="81"/>
      <c r="AK123" s="49" t="s">
        <v>1833</v>
      </c>
      <c r="AL123" s="52" t="s">
        <v>529</v>
      </c>
      <c r="AM123" s="49">
        <v>110</v>
      </c>
      <c r="AN123" s="310">
        <v>9206.4</v>
      </c>
      <c r="AO123" s="310">
        <f t="shared" si="37"/>
        <v>1749.22</v>
      </c>
    </row>
    <row r="124" spans="1:41" ht="15" customHeight="1" x14ac:dyDescent="0.35">
      <c r="A124" s="56" t="s">
        <v>245</v>
      </c>
      <c r="B124" s="55" t="s">
        <v>246</v>
      </c>
      <c r="C124" s="57">
        <v>1000</v>
      </c>
      <c r="D124" s="57">
        <v>600</v>
      </c>
      <c r="E124" s="54">
        <v>200</v>
      </c>
      <c r="F124" s="52" t="s">
        <v>531</v>
      </c>
      <c r="G124" s="51" t="s">
        <v>532</v>
      </c>
      <c r="H124" s="50" t="s">
        <v>0</v>
      </c>
      <c r="I124" s="48" t="s">
        <v>3</v>
      </c>
      <c r="J124" s="47"/>
      <c r="K124" s="47"/>
      <c r="L124" s="220" t="s">
        <v>3</v>
      </c>
      <c r="M124" s="45">
        <v>2</v>
      </c>
      <c r="N124" s="42">
        <f t="shared" si="32"/>
        <v>1.2</v>
      </c>
      <c r="O124" s="41">
        <f t="shared" si="33"/>
        <v>0.24</v>
      </c>
      <c r="P124" s="40">
        <f t="shared" si="41"/>
        <v>26.4</v>
      </c>
      <c r="Q124" s="43"/>
      <c r="R124" s="42"/>
      <c r="S124" s="41"/>
      <c r="T124" s="42"/>
      <c r="U124" s="97" t="s">
        <v>34</v>
      </c>
      <c r="V124" s="38">
        <v>228</v>
      </c>
      <c r="W124" s="37">
        <f t="shared" si="38"/>
        <v>273.59999999999997</v>
      </c>
      <c r="X124" s="36">
        <f t="shared" si="39"/>
        <v>54.72</v>
      </c>
      <c r="Y124" s="349">
        <f t="shared" si="40"/>
        <v>6019.2</v>
      </c>
      <c r="Z124" s="365">
        <f t="shared" si="31"/>
        <v>1841.4</v>
      </c>
      <c r="AA124" s="354">
        <f t="shared" si="34"/>
        <v>2209.6799999999998</v>
      </c>
      <c r="AB124" s="33">
        <f t="shared" si="35"/>
        <v>9207</v>
      </c>
      <c r="AC124" s="32">
        <f t="shared" si="36"/>
        <v>11048.4</v>
      </c>
      <c r="AD124" s="81"/>
      <c r="AE124" s="81"/>
      <c r="AF124" s="81"/>
      <c r="AG124" s="81"/>
      <c r="AH124" s="81"/>
      <c r="AI124" s="81"/>
      <c r="AJ124" s="81"/>
      <c r="AK124" s="49" t="s">
        <v>1833</v>
      </c>
      <c r="AL124" s="52" t="s">
        <v>531</v>
      </c>
      <c r="AM124" s="49">
        <v>110</v>
      </c>
      <c r="AN124" s="310">
        <v>9207</v>
      </c>
      <c r="AO124" s="310">
        <f t="shared" si="37"/>
        <v>1841.4</v>
      </c>
    </row>
    <row r="125" spans="1:41" ht="15" customHeight="1" x14ac:dyDescent="0.35">
      <c r="A125" s="56" t="s">
        <v>245</v>
      </c>
      <c r="B125" s="53" t="s">
        <v>249</v>
      </c>
      <c r="C125" s="54">
        <v>1000</v>
      </c>
      <c r="D125" s="54">
        <v>600</v>
      </c>
      <c r="E125" s="54">
        <v>80</v>
      </c>
      <c r="F125" s="52" t="s">
        <v>533</v>
      </c>
      <c r="G125" s="51" t="s">
        <v>534</v>
      </c>
      <c r="H125" s="50" t="s">
        <v>0</v>
      </c>
      <c r="I125" s="48" t="s">
        <v>3</v>
      </c>
      <c r="J125" s="47"/>
      <c r="K125" s="47"/>
      <c r="L125" s="220"/>
      <c r="M125" s="45">
        <v>6</v>
      </c>
      <c r="N125" s="42">
        <f t="shared" si="32"/>
        <v>3.6</v>
      </c>
      <c r="O125" s="41">
        <f t="shared" si="33"/>
        <v>0.28799999999999998</v>
      </c>
      <c r="P125" s="40">
        <f t="shared" si="41"/>
        <v>19.799999999999997</v>
      </c>
      <c r="Q125" s="43"/>
      <c r="R125" s="42"/>
      <c r="S125" s="41"/>
      <c r="T125" s="42"/>
      <c r="U125" s="97" t="s">
        <v>34</v>
      </c>
      <c r="V125" s="38">
        <v>304</v>
      </c>
      <c r="W125" s="37">
        <f t="shared" si="38"/>
        <v>1094.4000000000001</v>
      </c>
      <c r="X125" s="36">
        <f t="shared" si="39"/>
        <v>87.551999999999992</v>
      </c>
      <c r="Y125" s="349">
        <f t="shared" si="40"/>
        <v>6019.1999999999989</v>
      </c>
      <c r="Z125" s="365">
        <f t="shared" si="31"/>
        <v>585.20000000000005</v>
      </c>
      <c r="AA125" s="354">
        <f t="shared" si="34"/>
        <v>702.24</v>
      </c>
      <c r="AB125" s="33">
        <f t="shared" si="35"/>
        <v>7315</v>
      </c>
      <c r="AC125" s="32">
        <f t="shared" si="36"/>
        <v>8778</v>
      </c>
      <c r="AD125" s="81"/>
      <c r="AE125" s="81"/>
      <c r="AF125" s="81"/>
      <c r="AG125" s="81"/>
      <c r="AH125" s="81"/>
      <c r="AI125" s="81"/>
      <c r="AJ125" s="81"/>
      <c r="AK125" s="49" t="s">
        <v>1833</v>
      </c>
      <c r="AL125" s="52" t="s">
        <v>533</v>
      </c>
      <c r="AM125" s="49">
        <v>68.75</v>
      </c>
      <c r="AN125" s="31">
        <v>7315</v>
      </c>
      <c r="AO125" s="31">
        <f t="shared" si="37"/>
        <v>585.20000000000005</v>
      </c>
    </row>
    <row r="126" spans="1:41" ht="15" customHeight="1" x14ac:dyDescent="0.35">
      <c r="A126" s="56" t="s">
        <v>245</v>
      </c>
      <c r="B126" s="55" t="s">
        <v>249</v>
      </c>
      <c r="C126" s="57">
        <v>1000</v>
      </c>
      <c r="D126" s="57">
        <v>600</v>
      </c>
      <c r="E126" s="54">
        <v>90</v>
      </c>
      <c r="F126" s="52" t="s">
        <v>535</v>
      </c>
      <c r="G126" s="51" t="s">
        <v>536</v>
      </c>
      <c r="H126" s="50" t="s">
        <v>0</v>
      </c>
      <c r="I126" s="48" t="s">
        <v>3</v>
      </c>
      <c r="J126" s="47"/>
      <c r="K126" s="47"/>
      <c r="L126" s="220"/>
      <c r="M126" s="45">
        <v>5</v>
      </c>
      <c r="N126" s="42">
        <f t="shared" si="32"/>
        <v>3</v>
      </c>
      <c r="O126" s="41">
        <f t="shared" si="33"/>
        <v>0.27</v>
      </c>
      <c r="P126" s="40">
        <f t="shared" si="41"/>
        <v>18.000900000000001</v>
      </c>
      <c r="Q126" s="43"/>
      <c r="R126" s="42"/>
      <c r="S126" s="41"/>
      <c r="T126" s="42"/>
      <c r="U126" s="97" t="s">
        <v>34</v>
      </c>
      <c r="V126" s="38">
        <v>334</v>
      </c>
      <c r="W126" s="37">
        <f t="shared" si="38"/>
        <v>1002</v>
      </c>
      <c r="X126" s="36">
        <f t="shared" si="39"/>
        <v>90.18</v>
      </c>
      <c r="Y126" s="349">
        <f t="shared" si="40"/>
        <v>6012.3006000000005</v>
      </c>
      <c r="Z126" s="365">
        <f t="shared" si="31"/>
        <v>658.46</v>
      </c>
      <c r="AA126" s="354">
        <f t="shared" si="34"/>
        <v>790.15</v>
      </c>
      <c r="AB126" s="33">
        <f t="shared" si="35"/>
        <v>7316.2</v>
      </c>
      <c r="AC126" s="32">
        <f t="shared" si="36"/>
        <v>8779.44</v>
      </c>
      <c r="AD126" s="81"/>
      <c r="AE126" s="81"/>
      <c r="AF126" s="81"/>
      <c r="AG126" s="81"/>
      <c r="AH126" s="81"/>
      <c r="AI126" s="81"/>
      <c r="AJ126" s="81"/>
      <c r="AK126" s="49" t="s">
        <v>1833</v>
      </c>
      <c r="AL126" s="52" t="s">
        <v>535</v>
      </c>
      <c r="AM126" s="49">
        <v>66.67</v>
      </c>
      <c r="AN126" s="31">
        <v>7316.2</v>
      </c>
      <c r="AO126" s="31">
        <f t="shared" si="37"/>
        <v>658.46</v>
      </c>
    </row>
    <row r="127" spans="1:41" ht="15" customHeight="1" x14ac:dyDescent="0.35">
      <c r="A127" s="56" t="s">
        <v>245</v>
      </c>
      <c r="B127" s="55" t="s">
        <v>249</v>
      </c>
      <c r="C127" s="57">
        <v>1000</v>
      </c>
      <c r="D127" s="57">
        <v>600</v>
      </c>
      <c r="E127" s="54">
        <v>100</v>
      </c>
      <c r="F127" s="52" t="s">
        <v>537</v>
      </c>
      <c r="G127" s="51" t="s">
        <v>538</v>
      </c>
      <c r="H127" s="50" t="s">
        <v>0</v>
      </c>
      <c r="I127" s="48" t="s">
        <v>3</v>
      </c>
      <c r="J127" s="47"/>
      <c r="K127" s="47"/>
      <c r="L127" s="220"/>
      <c r="M127" s="45">
        <v>5</v>
      </c>
      <c r="N127" s="42">
        <f t="shared" si="32"/>
        <v>3</v>
      </c>
      <c r="O127" s="41">
        <f t="shared" si="33"/>
        <v>0.3</v>
      </c>
      <c r="P127" s="40">
        <f t="shared" si="41"/>
        <v>19.5</v>
      </c>
      <c r="Q127" s="43"/>
      <c r="R127" s="42"/>
      <c r="S127" s="41"/>
      <c r="T127" s="42"/>
      <c r="U127" s="97" t="s">
        <v>34</v>
      </c>
      <c r="V127" s="38">
        <v>308</v>
      </c>
      <c r="W127" s="37">
        <f t="shared" si="38"/>
        <v>924</v>
      </c>
      <c r="X127" s="36">
        <f t="shared" si="39"/>
        <v>92.399999999999991</v>
      </c>
      <c r="Y127" s="349">
        <f t="shared" si="40"/>
        <v>6006</v>
      </c>
      <c r="Z127" s="365">
        <f t="shared" si="31"/>
        <v>731.5</v>
      </c>
      <c r="AA127" s="354">
        <f t="shared" si="34"/>
        <v>877.8</v>
      </c>
      <c r="AB127" s="33">
        <f t="shared" si="35"/>
        <v>7315</v>
      </c>
      <c r="AC127" s="32">
        <f t="shared" si="36"/>
        <v>8778</v>
      </c>
      <c r="AD127" s="81"/>
      <c r="AE127" s="81"/>
      <c r="AF127" s="81"/>
      <c r="AG127" s="81"/>
      <c r="AH127" s="81"/>
      <c r="AI127" s="81"/>
      <c r="AJ127" s="81"/>
      <c r="AK127" s="49" t="s">
        <v>1833</v>
      </c>
      <c r="AL127" s="52" t="s">
        <v>537</v>
      </c>
      <c r="AM127" s="49">
        <v>65</v>
      </c>
      <c r="AN127" s="31">
        <v>7315</v>
      </c>
      <c r="AO127" s="31">
        <f t="shared" si="37"/>
        <v>731.5</v>
      </c>
    </row>
    <row r="128" spans="1:41" ht="15" customHeight="1" x14ac:dyDescent="0.35">
      <c r="A128" s="56" t="s">
        <v>245</v>
      </c>
      <c r="B128" s="55" t="s">
        <v>249</v>
      </c>
      <c r="C128" s="57">
        <v>1000</v>
      </c>
      <c r="D128" s="57">
        <v>600</v>
      </c>
      <c r="E128" s="54">
        <v>110</v>
      </c>
      <c r="F128" s="52" t="s">
        <v>539</v>
      </c>
      <c r="G128" s="51" t="s">
        <v>540</v>
      </c>
      <c r="H128" s="50" t="s">
        <v>0</v>
      </c>
      <c r="I128" s="48" t="s">
        <v>3</v>
      </c>
      <c r="J128" s="47"/>
      <c r="K128" s="47"/>
      <c r="L128" s="220"/>
      <c r="M128" s="45">
        <v>4</v>
      </c>
      <c r="N128" s="42">
        <f t="shared" si="32"/>
        <v>2.4</v>
      </c>
      <c r="O128" s="41">
        <f t="shared" si="33"/>
        <v>0.26400000000000001</v>
      </c>
      <c r="P128" s="40">
        <f t="shared" si="41"/>
        <v>16.80096</v>
      </c>
      <c r="Q128" s="43"/>
      <c r="R128" s="42"/>
      <c r="S128" s="41"/>
      <c r="T128" s="42"/>
      <c r="U128" s="97" t="s">
        <v>34</v>
      </c>
      <c r="V128" s="38">
        <v>358</v>
      </c>
      <c r="W128" s="37">
        <f t="shared" si="38"/>
        <v>859.19999999999993</v>
      </c>
      <c r="X128" s="36">
        <f t="shared" si="39"/>
        <v>94.512</v>
      </c>
      <c r="Y128" s="349">
        <f t="shared" si="40"/>
        <v>6014.7436799999996</v>
      </c>
      <c r="Z128" s="365">
        <f t="shared" si="31"/>
        <v>804.76</v>
      </c>
      <c r="AA128" s="354">
        <f t="shared" si="34"/>
        <v>965.71</v>
      </c>
      <c r="AB128" s="33">
        <f t="shared" si="35"/>
        <v>7316</v>
      </c>
      <c r="AC128" s="32">
        <f t="shared" si="36"/>
        <v>8779.2000000000007</v>
      </c>
      <c r="AD128" s="81"/>
      <c r="AE128" s="81"/>
      <c r="AF128" s="81"/>
      <c r="AG128" s="81"/>
      <c r="AH128" s="81"/>
      <c r="AI128" s="81"/>
      <c r="AJ128" s="81"/>
      <c r="AK128" s="49" t="s">
        <v>1833</v>
      </c>
      <c r="AL128" s="52" t="s">
        <v>539</v>
      </c>
      <c r="AM128" s="49">
        <v>63.64</v>
      </c>
      <c r="AN128" s="31">
        <v>7316</v>
      </c>
      <c r="AO128" s="31">
        <f t="shared" si="37"/>
        <v>804.76</v>
      </c>
    </row>
    <row r="129" spans="1:41" ht="15" customHeight="1" x14ac:dyDescent="0.35">
      <c r="A129" s="56" t="s">
        <v>245</v>
      </c>
      <c r="B129" s="55" t="s">
        <v>249</v>
      </c>
      <c r="C129" s="57">
        <v>1000</v>
      </c>
      <c r="D129" s="57">
        <v>600</v>
      </c>
      <c r="E129" s="54">
        <v>120</v>
      </c>
      <c r="F129" s="52" t="s">
        <v>541</v>
      </c>
      <c r="G129" s="51" t="s">
        <v>542</v>
      </c>
      <c r="H129" s="50" t="s">
        <v>0</v>
      </c>
      <c r="I129" s="48" t="s">
        <v>3</v>
      </c>
      <c r="J129" s="47"/>
      <c r="K129" s="47"/>
      <c r="L129" s="220"/>
      <c r="M129" s="45">
        <v>4</v>
      </c>
      <c r="N129" s="42">
        <f t="shared" si="32"/>
        <v>2.4</v>
      </c>
      <c r="O129" s="41">
        <f t="shared" si="33"/>
        <v>0.28799999999999998</v>
      </c>
      <c r="P129" s="40">
        <f t="shared" si="41"/>
        <v>18</v>
      </c>
      <c r="Q129" s="43"/>
      <c r="R129" s="42"/>
      <c r="S129" s="41"/>
      <c r="T129" s="42"/>
      <c r="U129" s="97" t="s">
        <v>34</v>
      </c>
      <c r="V129" s="38">
        <v>334</v>
      </c>
      <c r="W129" s="37">
        <f t="shared" si="38"/>
        <v>801.6</v>
      </c>
      <c r="X129" s="36">
        <f t="shared" si="39"/>
        <v>96.191999999999993</v>
      </c>
      <c r="Y129" s="349">
        <f t="shared" si="40"/>
        <v>6012</v>
      </c>
      <c r="Z129" s="365">
        <f t="shared" si="31"/>
        <v>877.8</v>
      </c>
      <c r="AA129" s="354">
        <f t="shared" si="34"/>
        <v>1053.3599999999999</v>
      </c>
      <c r="AB129" s="33">
        <f t="shared" si="35"/>
        <v>7315</v>
      </c>
      <c r="AC129" s="32">
        <f t="shared" si="36"/>
        <v>8778</v>
      </c>
      <c r="AD129" s="81"/>
      <c r="AE129" s="81"/>
      <c r="AF129" s="81"/>
      <c r="AG129" s="81"/>
      <c r="AH129" s="81"/>
      <c r="AI129" s="81"/>
      <c r="AJ129" s="81"/>
      <c r="AK129" s="49" t="s">
        <v>1833</v>
      </c>
      <c r="AL129" s="52" t="s">
        <v>541</v>
      </c>
      <c r="AM129" s="49">
        <v>62.5</v>
      </c>
      <c r="AN129" s="31">
        <v>7315</v>
      </c>
      <c r="AO129" s="31">
        <f t="shared" si="37"/>
        <v>877.8</v>
      </c>
    </row>
    <row r="130" spans="1:41" ht="15" customHeight="1" x14ac:dyDescent="0.35">
      <c r="A130" s="56" t="s">
        <v>245</v>
      </c>
      <c r="B130" s="55" t="s">
        <v>249</v>
      </c>
      <c r="C130" s="57">
        <v>1000</v>
      </c>
      <c r="D130" s="57">
        <v>600</v>
      </c>
      <c r="E130" s="54">
        <v>130</v>
      </c>
      <c r="F130" s="52" t="s">
        <v>543</v>
      </c>
      <c r="G130" s="51" t="s">
        <v>544</v>
      </c>
      <c r="H130" s="50" t="s">
        <v>0</v>
      </c>
      <c r="I130" s="48" t="s">
        <v>3</v>
      </c>
      <c r="J130" s="47"/>
      <c r="K130" s="47"/>
      <c r="L130" s="220"/>
      <c r="M130" s="45">
        <v>4</v>
      </c>
      <c r="N130" s="42">
        <f t="shared" si="32"/>
        <v>2.4</v>
      </c>
      <c r="O130" s="41">
        <f t="shared" si="33"/>
        <v>0.312</v>
      </c>
      <c r="P130" s="40">
        <f t="shared" si="41"/>
        <v>19.200479999999999</v>
      </c>
      <c r="Q130" s="43"/>
      <c r="R130" s="42"/>
      <c r="S130" s="41"/>
      <c r="T130" s="42"/>
      <c r="U130" s="97" t="s">
        <v>34</v>
      </c>
      <c r="V130" s="38">
        <v>313</v>
      </c>
      <c r="W130" s="37">
        <f t="shared" si="38"/>
        <v>751.19999999999993</v>
      </c>
      <c r="X130" s="36">
        <f t="shared" si="39"/>
        <v>97.656000000000006</v>
      </c>
      <c r="Y130" s="349">
        <f t="shared" si="40"/>
        <v>6009.7502399999994</v>
      </c>
      <c r="Z130" s="365">
        <f t="shared" si="31"/>
        <v>951.05</v>
      </c>
      <c r="AA130" s="354">
        <f t="shared" si="34"/>
        <v>1141.26</v>
      </c>
      <c r="AB130" s="33">
        <f t="shared" si="35"/>
        <v>7315.8</v>
      </c>
      <c r="AC130" s="32">
        <f t="shared" si="36"/>
        <v>8778.9599999999991</v>
      </c>
      <c r="AD130" s="81"/>
      <c r="AE130" s="81"/>
      <c r="AF130" s="81"/>
      <c r="AG130" s="81"/>
      <c r="AH130" s="81"/>
      <c r="AI130" s="81"/>
      <c r="AJ130" s="81"/>
      <c r="AK130" s="49" t="s">
        <v>1833</v>
      </c>
      <c r="AL130" s="52" t="s">
        <v>543</v>
      </c>
      <c r="AM130" s="49">
        <v>61.54</v>
      </c>
      <c r="AN130" s="31">
        <v>7315.8</v>
      </c>
      <c r="AO130" s="31">
        <f t="shared" si="37"/>
        <v>951.05</v>
      </c>
    </row>
    <row r="131" spans="1:41" ht="15" customHeight="1" x14ac:dyDescent="0.35">
      <c r="A131" s="56" t="s">
        <v>245</v>
      </c>
      <c r="B131" s="55" t="s">
        <v>249</v>
      </c>
      <c r="C131" s="57">
        <v>1000</v>
      </c>
      <c r="D131" s="57">
        <v>600</v>
      </c>
      <c r="E131" s="54">
        <v>140</v>
      </c>
      <c r="F131" s="52" t="s">
        <v>545</v>
      </c>
      <c r="G131" s="51" t="s">
        <v>546</v>
      </c>
      <c r="H131" s="50" t="s">
        <v>0</v>
      </c>
      <c r="I131" s="48" t="s">
        <v>3</v>
      </c>
      <c r="J131" s="47"/>
      <c r="K131" s="47"/>
      <c r="L131" s="220"/>
      <c r="M131" s="45">
        <v>4</v>
      </c>
      <c r="N131" s="42">
        <f t="shared" si="32"/>
        <v>2.4</v>
      </c>
      <c r="O131" s="41">
        <f t="shared" si="33"/>
        <v>0.33600000000000002</v>
      </c>
      <c r="P131" s="40">
        <f t="shared" si="41"/>
        <v>20.39856</v>
      </c>
      <c r="Q131" s="43"/>
      <c r="R131" s="42"/>
      <c r="S131" s="41"/>
      <c r="T131" s="42"/>
      <c r="U131" s="97" t="s">
        <v>34</v>
      </c>
      <c r="V131" s="38">
        <v>295</v>
      </c>
      <c r="W131" s="37">
        <f t="shared" si="38"/>
        <v>708</v>
      </c>
      <c r="X131" s="36">
        <f t="shared" si="39"/>
        <v>99.12</v>
      </c>
      <c r="Y131" s="349">
        <f t="shared" si="40"/>
        <v>6017.5752000000002</v>
      </c>
      <c r="Z131" s="365">
        <f t="shared" si="31"/>
        <v>1024.0999999999999</v>
      </c>
      <c r="AA131" s="354">
        <f t="shared" si="34"/>
        <v>1228.92</v>
      </c>
      <c r="AB131" s="33">
        <f t="shared" si="35"/>
        <v>7315</v>
      </c>
      <c r="AC131" s="32">
        <f t="shared" si="36"/>
        <v>8778</v>
      </c>
      <c r="AD131" s="81"/>
      <c r="AE131" s="81"/>
      <c r="AF131" s="81"/>
      <c r="AG131" s="81"/>
      <c r="AH131" s="81"/>
      <c r="AI131" s="81"/>
      <c r="AJ131" s="81"/>
      <c r="AK131" s="49" t="s">
        <v>1833</v>
      </c>
      <c r="AL131" s="52" t="s">
        <v>545</v>
      </c>
      <c r="AM131" s="49">
        <v>60.71</v>
      </c>
      <c r="AN131" s="31">
        <v>7315</v>
      </c>
      <c r="AO131" s="31">
        <f t="shared" si="37"/>
        <v>1024.0999999999999</v>
      </c>
    </row>
    <row r="132" spans="1:41" ht="15" customHeight="1" x14ac:dyDescent="0.35">
      <c r="A132" s="56" t="s">
        <v>245</v>
      </c>
      <c r="B132" s="55" t="s">
        <v>249</v>
      </c>
      <c r="C132" s="57">
        <v>1000</v>
      </c>
      <c r="D132" s="57">
        <v>600</v>
      </c>
      <c r="E132" s="54">
        <v>150</v>
      </c>
      <c r="F132" s="52" t="s">
        <v>547</v>
      </c>
      <c r="G132" s="51" t="s">
        <v>548</v>
      </c>
      <c r="H132" s="50" t="s">
        <v>0</v>
      </c>
      <c r="I132" s="48" t="s">
        <v>3</v>
      </c>
      <c r="J132" s="47"/>
      <c r="K132" s="47"/>
      <c r="L132" s="220"/>
      <c r="M132" s="45">
        <v>3</v>
      </c>
      <c r="N132" s="42">
        <f t="shared" si="32"/>
        <v>1.8</v>
      </c>
      <c r="O132" s="41">
        <f t="shared" si="33"/>
        <v>0.27</v>
      </c>
      <c r="P132" s="40">
        <f t="shared" si="41"/>
        <v>16.200000000000003</v>
      </c>
      <c r="Q132" s="43"/>
      <c r="R132" s="42"/>
      <c r="S132" s="41"/>
      <c r="T132" s="42"/>
      <c r="U132" s="97" t="s">
        <v>34</v>
      </c>
      <c r="V132" s="38">
        <v>371</v>
      </c>
      <c r="W132" s="37">
        <f t="shared" si="38"/>
        <v>667.80000000000007</v>
      </c>
      <c r="X132" s="36">
        <f t="shared" si="39"/>
        <v>100.17</v>
      </c>
      <c r="Y132" s="349">
        <f t="shared" si="40"/>
        <v>6010.2000000000007</v>
      </c>
      <c r="Z132" s="365">
        <f t="shared" si="31"/>
        <v>1097.3599999999999</v>
      </c>
      <c r="AA132" s="354">
        <f t="shared" si="34"/>
        <v>1316.83</v>
      </c>
      <c r="AB132" s="33">
        <f t="shared" si="35"/>
        <v>7315.7</v>
      </c>
      <c r="AC132" s="32">
        <f t="shared" si="36"/>
        <v>8778.84</v>
      </c>
      <c r="AD132" s="81"/>
      <c r="AE132" s="81"/>
      <c r="AF132" s="81"/>
      <c r="AG132" s="81"/>
      <c r="AH132" s="81"/>
      <c r="AI132" s="81"/>
      <c r="AJ132" s="81"/>
      <c r="AK132" s="49" t="s">
        <v>1833</v>
      </c>
      <c r="AL132" s="52" t="s">
        <v>547</v>
      </c>
      <c r="AM132" s="49">
        <v>60</v>
      </c>
      <c r="AN132" s="31">
        <v>7315.7</v>
      </c>
      <c r="AO132" s="31">
        <f t="shared" si="37"/>
        <v>1097.3599999999999</v>
      </c>
    </row>
    <row r="133" spans="1:41" ht="15" customHeight="1" x14ac:dyDescent="0.35">
      <c r="A133" s="56" t="s">
        <v>245</v>
      </c>
      <c r="B133" s="55" t="s">
        <v>249</v>
      </c>
      <c r="C133" s="57">
        <v>1000</v>
      </c>
      <c r="D133" s="57">
        <v>600</v>
      </c>
      <c r="E133" s="54">
        <v>160</v>
      </c>
      <c r="F133" s="89" t="s">
        <v>549</v>
      </c>
      <c r="G133" s="51" t="s">
        <v>550</v>
      </c>
      <c r="H133" s="50" t="s">
        <v>0</v>
      </c>
      <c r="I133" s="48" t="s">
        <v>3</v>
      </c>
      <c r="J133" s="47"/>
      <c r="K133" s="47"/>
      <c r="L133" s="220"/>
      <c r="M133" s="45">
        <v>3</v>
      </c>
      <c r="N133" s="42">
        <f t="shared" si="32"/>
        <v>1.8</v>
      </c>
      <c r="O133" s="41">
        <f t="shared" si="33"/>
        <v>0.28799999999999998</v>
      </c>
      <c r="P133" s="40">
        <f t="shared" si="41"/>
        <v>17.10144</v>
      </c>
      <c r="Q133" s="43"/>
      <c r="R133" s="42"/>
      <c r="S133" s="41"/>
      <c r="T133" s="42"/>
      <c r="U133" s="97" t="s">
        <v>34</v>
      </c>
      <c r="V133" s="38">
        <v>351</v>
      </c>
      <c r="W133" s="37">
        <f t="shared" si="38"/>
        <v>631.80000000000007</v>
      </c>
      <c r="X133" s="36">
        <f t="shared" si="39"/>
        <v>101.08799999999999</v>
      </c>
      <c r="Y133" s="349">
        <f t="shared" si="40"/>
        <v>6002.6054400000003</v>
      </c>
      <c r="Z133" s="365">
        <f t="shared" si="31"/>
        <v>1170.4000000000001</v>
      </c>
      <c r="AA133" s="354">
        <f t="shared" si="34"/>
        <v>1404.48</v>
      </c>
      <c r="AB133" s="33">
        <f t="shared" si="35"/>
        <v>7315</v>
      </c>
      <c r="AC133" s="32">
        <f t="shared" si="36"/>
        <v>8778</v>
      </c>
      <c r="AD133" s="81"/>
      <c r="AE133" s="81"/>
      <c r="AF133" s="81"/>
      <c r="AG133" s="81"/>
      <c r="AH133" s="81"/>
      <c r="AI133" s="81"/>
      <c r="AJ133" s="81"/>
      <c r="AK133" s="49" t="s">
        <v>1833</v>
      </c>
      <c r="AL133" s="275" t="s">
        <v>549</v>
      </c>
      <c r="AM133" s="49">
        <v>59.38</v>
      </c>
      <c r="AN133" s="31">
        <v>7315</v>
      </c>
      <c r="AO133" s="31">
        <f t="shared" si="37"/>
        <v>1170.4000000000001</v>
      </c>
    </row>
    <row r="134" spans="1:41" ht="15" customHeight="1" x14ac:dyDescent="0.35">
      <c r="A134" s="56" t="s">
        <v>245</v>
      </c>
      <c r="B134" s="55" t="s">
        <v>249</v>
      </c>
      <c r="C134" s="57">
        <v>1000</v>
      </c>
      <c r="D134" s="57">
        <v>600</v>
      </c>
      <c r="E134" s="54">
        <v>170</v>
      </c>
      <c r="F134" s="89" t="s">
        <v>549</v>
      </c>
      <c r="G134" s="51" t="s">
        <v>551</v>
      </c>
      <c r="H134" s="50" t="s">
        <v>0</v>
      </c>
      <c r="I134" s="48" t="s">
        <v>3</v>
      </c>
      <c r="J134" s="47"/>
      <c r="K134" s="47"/>
      <c r="L134" s="220"/>
      <c r="M134" s="45">
        <v>3</v>
      </c>
      <c r="N134" s="42">
        <f t="shared" si="32"/>
        <v>1.8</v>
      </c>
      <c r="O134" s="41">
        <f t="shared" si="33"/>
        <v>0.30599999999999999</v>
      </c>
      <c r="P134" s="40">
        <f t="shared" si="41"/>
        <v>17.998919999999998</v>
      </c>
      <c r="Q134" s="43"/>
      <c r="R134" s="42"/>
      <c r="S134" s="41"/>
      <c r="T134" s="42"/>
      <c r="U134" s="97" t="s">
        <v>34</v>
      </c>
      <c r="V134" s="38">
        <v>334</v>
      </c>
      <c r="W134" s="37">
        <f t="shared" si="38"/>
        <v>601.20000000000005</v>
      </c>
      <c r="X134" s="36">
        <f t="shared" si="39"/>
        <v>102.20399999999999</v>
      </c>
      <c r="Y134" s="349">
        <f t="shared" si="40"/>
        <v>6011.6392799999994</v>
      </c>
      <c r="Z134" s="365">
        <f t="shared" si="31"/>
        <v>1243.55</v>
      </c>
      <c r="AA134" s="354">
        <f t="shared" si="34"/>
        <v>1492.26</v>
      </c>
      <c r="AB134" s="33">
        <f t="shared" si="35"/>
        <v>7315</v>
      </c>
      <c r="AC134" s="32">
        <f t="shared" si="36"/>
        <v>8778</v>
      </c>
      <c r="AD134" s="81"/>
      <c r="AE134" s="81"/>
      <c r="AF134" s="81"/>
      <c r="AG134" s="81"/>
      <c r="AH134" s="81"/>
      <c r="AI134" s="81"/>
      <c r="AJ134" s="81"/>
      <c r="AK134" s="49" t="s">
        <v>1833</v>
      </c>
      <c r="AL134" s="275" t="s">
        <v>549</v>
      </c>
      <c r="AM134" s="49">
        <v>58.82</v>
      </c>
      <c r="AN134" s="31">
        <v>7315</v>
      </c>
      <c r="AO134" s="31">
        <f t="shared" si="37"/>
        <v>1243.55</v>
      </c>
    </row>
    <row r="135" spans="1:41" ht="15" customHeight="1" x14ac:dyDescent="0.35">
      <c r="A135" s="56" t="s">
        <v>245</v>
      </c>
      <c r="B135" s="55" t="s">
        <v>249</v>
      </c>
      <c r="C135" s="57">
        <v>1000</v>
      </c>
      <c r="D135" s="57">
        <v>600</v>
      </c>
      <c r="E135" s="54">
        <v>180</v>
      </c>
      <c r="F135" s="52" t="s">
        <v>552</v>
      </c>
      <c r="G135" s="51" t="s">
        <v>553</v>
      </c>
      <c r="H135" s="50" t="s">
        <v>0</v>
      </c>
      <c r="I135" s="48" t="s">
        <v>3</v>
      </c>
      <c r="J135" s="47"/>
      <c r="K135" s="47"/>
      <c r="L135" s="220"/>
      <c r="M135" s="45">
        <v>3</v>
      </c>
      <c r="N135" s="42">
        <f t="shared" si="32"/>
        <v>1.8</v>
      </c>
      <c r="O135" s="41">
        <f t="shared" si="33"/>
        <v>0.32400000000000001</v>
      </c>
      <c r="P135" s="40">
        <f t="shared" si="41"/>
        <v>18.89892</v>
      </c>
      <c r="Q135" s="43"/>
      <c r="R135" s="42"/>
      <c r="S135" s="41"/>
      <c r="T135" s="42"/>
      <c r="U135" s="97" t="s">
        <v>34</v>
      </c>
      <c r="V135" s="38">
        <v>318</v>
      </c>
      <c r="W135" s="37">
        <f t="shared" si="38"/>
        <v>572.4</v>
      </c>
      <c r="X135" s="36">
        <f t="shared" si="39"/>
        <v>103.032</v>
      </c>
      <c r="Y135" s="349">
        <f t="shared" si="40"/>
        <v>6009.8565600000002</v>
      </c>
      <c r="Z135" s="365">
        <f t="shared" si="31"/>
        <v>1316.7</v>
      </c>
      <c r="AA135" s="354">
        <f t="shared" si="34"/>
        <v>1580.04</v>
      </c>
      <c r="AB135" s="33">
        <f t="shared" si="35"/>
        <v>7315</v>
      </c>
      <c r="AC135" s="32">
        <f t="shared" si="36"/>
        <v>8778</v>
      </c>
      <c r="AD135" s="81"/>
      <c r="AE135" s="81"/>
      <c r="AF135" s="81"/>
      <c r="AG135" s="81"/>
      <c r="AH135" s="81"/>
      <c r="AI135" s="81"/>
      <c r="AJ135" s="81"/>
      <c r="AK135" s="49" t="s">
        <v>1833</v>
      </c>
      <c r="AL135" s="52" t="s">
        <v>552</v>
      </c>
      <c r="AM135" s="49">
        <v>58.33</v>
      </c>
      <c r="AN135" s="31">
        <v>7315</v>
      </c>
      <c r="AO135" s="31">
        <f t="shared" si="37"/>
        <v>1316.7</v>
      </c>
    </row>
    <row r="136" spans="1:41" ht="15" customHeight="1" x14ac:dyDescent="0.35">
      <c r="A136" s="56" t="s">
        <v>245</v>
      </c>
      <c r="B136" s="55" t="s">
        <v>249</v>
      </c>
      <c r="C136" s="57">
        <v>1000</v>
      </c>
      <c r="D136" s="57">
        <v>600</v>
      </c>
      <c r="E136" s="54">
        <v>190</v>
      </c>
      <c r="F136" s="52" t="s">
        <v>554</v>
      </c>
      <c r="G136" s="51" t="s">
        <v>555</v>
      </c>
      <c r="H136" s="50" t="s">
        <v>0</v>
      </c>
      <c r="I136" s="48" t="s">
        <v>3</v>
      </c>
      <c r="J136" s="47"/>
      <c r="K136" s="47"/>
      <c r="L136" s="220"/>
      <c r="M136" s="45">
        <v>3</v>
      </c>
      <c r="N136" s="42">
        <f t="shared" ref="N136:N167" si="42">M136*C136*D136/1000000</f>
        <v>1.8</v>
      </c>
      <c r="O136" s="41">
        <f t="shared" ref="O136:O167" si="43">N136*E136/1000</f>
        <v>0.34200000000000003</v>
      </c>
      <c r="P136" s="40">
        <f t="shared" si="41"/>
        <v>19.798380000000002</v>
      </c>
      <c r="Q136" s="43"/>
      <c r="R136" s="42"/>
      <c r="S136" s="41"/>
      <c r="T136" s="42"/>
      <c r="U136" s="97" t="s">
        <v>34</v>
      </c>
      <c r="V136" s="38">
        <v>304</v>
      </c>
      <c r="W136" s="37">
        <f t="shared" si="38"/>
        <v>547.20000000000005</v>
      </c>
      <c r="X136" s="36">
        <f t="shared" si="39"/>
        <v>103.968</v>
      </c>
      <c r="Y136" s="349">
        <f t="shared" si="40"/>
        <v>6018.7075200000008</v>
      </c>
      <c r="Z136" s="365">
        <f t="shared" si="31"/>
        <v>1389.96</v>
      </c>
      <c r="AA136" s="354">
        <f t="shared" ref="AA136:AA167" si="44">ROUND(Z136*1.2,2)</f>
        <v>1667.95</v>
      </c>
      <c r="AB136" s="33">
        <f t="shared" ref="AB136:AB167" si="45">ROUND(AN136*(1-$AC$15),2)</f>
        <v>7315.6</v>
      </c>
      <c r="AC136" s="32">
        <f t="shared" ref="AC136:AC167" si="46">ROUND(AB136*1.2,2)</f>
        <v>8778.7199999999993</v>
      </c>
      <c r="AD136" s="81"/>
      <c r="AE136" s="81"/>
      <c r="AF136" s="81"/>
      <c r="AG136" s="81"/>
      <c r="AH136" s="81"/>
      <c r="AI136" s="81"/>
      <c r="AJ136" s="81"/>
      <c r="AK136" s="49" t="s">
        <v>1833</v>
      </c>
      <c r="AL136" s="52" t="s">
        <v>554</v>
      </c>
      <c r="AM136" s="49">
        <v>57.89</v>
      </c>
      <c r="AN136" s="31">
        <v>7315.6</v>
      </c>
      <c r="AO136" s="31">
        <f t="shared" ref="AO136:AO167" si="47">Z136</f>
        <v>1389.96</v>
      </c>
    </row>
    <row r="137" spans="1:41" ht="15" customHeight="1" thickBot="1" x14ac:dyDescent="0.4">
      <c r="A137" s="186" t="s">
        <v>245</v>
      </c>
      <c r="B137" s="187" t="s">
        <v>249</v>
      </c>
      <c r="C137" s="188">
        <v>1000</v>
      </c>
      <c r="D137" s="188">
        <v>600</v>
      </c>
      <c r="E137" s="130">
        <v>200</v>
      </c>
      <c r="F137" s="89" t="s">
        <v>549</v>
      </c>
      <c r="G137" s="189" t="s">
        <v>556</v>
      </c>
      <c r="H137" s="190" t="s">
        <v>0</v>
      </c>
      <c r="I137" s="133" t="s">
        <v>3</v>
      </c>
      <c r="J137" s="134"/>
      <c r="K137" s="134"/>
      <c r="L137" s="224"/>
      <c r="M137" s="136">
        <v>3</v>
      </c>
      <c r="N137" s="137">
        <f t="shared" si="42"/>
        <v>1.8</v>
      </c>
      <c r="O137" s="191">
        <f t="shared" si="43"/>
        <v>0.36</v>
      </c>
      <c r="P137" s="138">
        <f t="shared" si="41"/>
        <v>20.7</v>
      </c>
      <c r="Q137" s="210"/>
      <c r="R137" s="137"/>
      <c r="S137" s="191"/>
      <c r="T137" s="137"/>
      <c r="U137" s="209" t="s">
        <v>34</v>
      </c>
      <c r="V137" s="193">
        <v>290</v>
      </c>
      <c r="W137" s="194">
        <f t="shared" si="38"/>
        <v>522</v>
      </c>
      <c r="X137" s="195">
        <f t="shared" si="39"/>
        <v>104.39999999999999</v>
      </c>
      <c r="Y137" s="352">
        <f t="shared" si="40"/>
        <v>6003</v>
      </c>
      <c r="Z137" s="366">
        <f t="shared" si="31"/>
        <v>1463</v>
      </c>
      <c r="AA137" s="357">
        <f t="shared" si="44"/>
        <v>1755.6</v>
      </c>
      <c r="AB137" s="197">
        <f t="shared" si="45"/>
        <v>7315</v>
      </c>
      <c r="AC137" s="198">
        <f t="shared" si="46"/>
        <v>8778</v>
      </c>
      <c r="AD137" s="81"/>
      <c r="AE137" s="81"/>
      <c r="AF137" s="81"/>
      <c r="AG137" s="81"/>
      <c r="AH137" s="81"/>
      <c r="AI137" s="81"/>
      <c r="AJ137" s="81"/>
      <c r="AK137" s="294" t="s">
        <v>1833</v>
      </c>
      <c r="AL137" s="276" t="s">
        <v>549</v>
      </c>
      <c r="AM137" s="294">
        <v>57.5</v>
      </c>
      <c r="AN137" s="8">
        <v>7315</v>
      </c>
      <c r="AO137" s="8">
        <f t="shared" si="47"/>
        <v>1463</v>
      </c>
    </row>
    <row r="138" spans="1:41" ht="15" customHeight="1" x14ac:dyDescent="0.35">
      <c r="A138" s="80" t="s">
        <v>250</v>
      </c>
      <c r="B138" s="78" t="s">
        <v>251</v>
      </c>
      <c r="C138" s="79">
        <v>1000</v>
      </c>
      <c r="D138" s="79">
        <v>600</v>
      </c>
      <c r="E138" s="79">
        <v>25</v>
      </c>
      <c r="F138" s="77" t="s">
        <v>557</v>
      </c>
      <c r="G138" s="76" t="s">
        <v>558</v>
      </c>
      <c r="H138" s="75" t="s">
        <v>0</v>
      </c>
      <c r="I138" s="74" t="s">
        <v>3</v>
      </c>
      <c r="J138" s="73"/>
      <c r="K138" s="73"/>
      <c r="L138" s="219"/>
      <c r="M138" s="71">
        <v>8</v>
      </c>
      <c r="N138" s="68">
        <f t="shared" si="42"/>
        <v>4.8</v>
      </c>
      <c r="O138" s="67">
        <f t="shared" si="43"/>
        <v>0.12</v>
      </c>
      <c r="P138" s="66">
        <f t="shared" si="41"/>
        <v>19.8</v>
      </c>
      <c r="Q138" s="69"/>
      <c r="R138" s="68"/>
      <c r="S138" s="67"/>
      <c r="T138" s="68"/>
      <c r="U138" s="65" t="s">
        <v>1</v>
      </c>
      <c r="V138" s="64">
        <v>1</v>
      </c>
      <c r="W138" s="63">
        <f t="shared" si="38"/>
        <v>4.8</v>
      </c>
      <c r="X138" s="62">
        <f t="shared" si="39"/>
        <v>0.12</v>
      </c>
      <c r="Y138" s="348">
        <f t="shared" si="40"/>
        <v>19.8</v>
      </c>
      <c r="Z138" s="364">
        <f t="shared" si="31"/>
        <v>485.76</v>
      </c>
      <c r="AA138" s="353">
        <f t="shared" si="44"/>
        <v>582.91</v>
      </c>
      <c r="AB138" s="60">
        <f t="shared" si="45"/>
        <v>19430.400000000001</v>
      </c>
      <c r="AC138" s="59">
        <f t="shared" si="46"/>
        <v>23316.48</v>
      </c>
      <c r="AD138" s="81"/>
      <c r="AE138" s="81"/>
      <c r="AF138" s="81"/>
      <c r="AG138" s="81"/>
      <c r="AH138" s="81"/>
      <c r="AI138" s="81"/>
      <c r="AJ138" s="81"/>
      <c r="AK138" s="295" t="s">
        <v>1833</v>
      </c>
      <c r="AL138" s="77" t="s">
        <v>557</v>
      </c>
      <c r="AM138" s="295">
        <v>165</v>
      </c>
      <c r="AN138" s="296">
        <v>19430.400000000001</v>
      </c>
      <c r="AO138" s="296">
        <f t="shared" si="47"/>
        <v>485.76</v>
      </c>
    </row>
    <row r="139" spans="1:41" ht="15" customHeight="1" x14ac:dyDescent="0.35">
      <c r="A139" s="56" t="s">
        <v>250</v>
      </c>
      <c r="B139" s="55" t="s">
        <v>251</v>
      </c>
      <c r="C139" s="57">
        <v>1000</v>
      </c>
      <c r="D139" s="57">
        <v>600</v>
      </c>
      <c r="E139" s="54">
        <v>30</v>
      </c>
      <c r="F139" s="52" t="s">
        <v>559</v>
      </c>
      <c r="G139" s="51" t="s">
        <v>560</v>
      </c>
      <c r="H139" s="50" t="s">
        <v>0</v>
      </c>
      <c r="I139" s="48" t="s">
        <v>3</v>
      </c>
      <c r="J139" s="47"/>
      <c r="K139" s="47"/>
      <c r="L139" s="220"/>
      <c r="M139" s="45">
        <v>8</v>
      </c>
      <c r="N139" s="42">
        <f t="shared" si="42"/>
        <v>4.8</v>
      </c>
      <c r="O139" s="41">
        <f t="shared" si="43"/>
        <v>0.14399999999999999</v>
      </c>
      <c r="P139" s="40">
        <f t="shared" si="41"/>
        <v>23.759999999999998</v>
      </c>
      <c r="Q139" s="43"/>
      <c r="R139" s="42"/>
      <c r="S139" s="41"/>
      <c r="T139" s="42"/>
      <c r="U139" s="39" t="s">
        <v>1</v>
      </c>
      <c r="V139" s="38">
        <v>1</v>
      </c>
      <c r="W139" s="37">
        <f t="shared" ref="W139:W170" si="48">IF($H139="пач./пал.",$V139*R139,$V139*N139)</f>
        <v>4.8</v>
      </c>
      <c r="X139" s="36">
        <f t="shared" ref="X139:X170" si="49">IF($H139="пач./пал.",$V139*S139,$V139*O139)</f>
        <v>0.14399999999999999</v>
      </c>
      <c r="Y139" s="349">
        <f t="shared" ref="Y139:Y170" si="50">IF($H139="пач./пал.",$V139*T139,$V139*P139)</f>
        <v>23.759999999999998</v>
      </c>
      <c r="Z139" s="365">
        <f t="shared" si="31"/>
        <v>582.78</v>
      </c>
      <c r="AA139" s="354">
        <f t="shared" si="44"/>
        <v>699.34</v>
      </c>
      <c r="AB139" s="33">
        <f t="shared" si="45"/>
        <v>19426</v>
      </c>
      <c r="AC139" s="32">
        <f t="shared" si="46"/>
        <v>23311.200000000001</v>
      </c>
      <c r="AD139" s="81"/>
      <c r="AE139" s="81"/>
      <c r="AF139" s="81"/>
      <c r="AG139" s="81"/>
      <c r="AH139" s="81"/>
      <c r="AI139" s="81"/>
      <c r="AJ139" s="81"/>
      <c r="AK139" s="49" t="s">
        <v>1833</v>
      </c>
      <c r="AL139" s="52" t="s">
        <v>559</v>
      </c>
      <c r="AM139" s="49">
        <v>165</v>
      </c>
      <c r="AN139" s="31">
        <v>19426</v>
      </c>
      <c r="AO139" s="31">
        <f t="shared" si="47"/>
        <v>582.78</v>
      </c>
    </row>
    <row r="140" spans="1:41" ht="15" customHeight="1" x14ac:dyDescent="0.35">
      <c r="A140" s="56" t="s">
        <v>250</v>
      </c>
      <c r="B140" s="55" t="s">
        <v>251</v>
      </c>
      <c r="C140" s="57">
        <v>1000</v>
      </c>
      <c r="D140" s="57">
        <v>600</v>
      </c>
      <c r="E140" s="54">
        <v>35</v>
      </c>
      <c r="F140" s="52" t="s">
        <v>561</v>
      </c>
      <c r="G140" s="51" t="s">
        <v>562</v>
      </c>
      <c r="H140" s="50" t="s">
        <v>0</v>
      </c>
      <c r="I140" s="48" t="s">
        <v>3</v>
      </c>
      <c r="J140" s="47"/>
      <c r="K140" s="47"/>
      <c r="L140" s="220"/>
      <c r="M140" s="45">
        <v>6</v>
      </c>
      <c r="N140" s="42">
        <f t="shared" si="42"/>
        <v>3.6</v>
      </c>
      <c r="O140" s="41">
        <f t="shared" si="43"/>
        <v>0.126</v>
      </c>
      <c r="P140" s="40">
        <f t="shared" si="41"/>
        <v>20.79</v>
      </c>
      <c r="Q140" s="43"/>
      <c r="R140" s="42"/>
      <c r="S140" s="41"/>
      <c r="T140" s="42"/>
      <c r="U140" s="97" t="s">
        <v>34</v>
      </c>
      <c r="V140" s="38">
        <v>289</v>
      </c>
      <c r="W140" s="37">
        <f t="shared" si="48"/>
        <v>1040.4000000000001</v>
      </c>
      <c r="X140" s="36">
        <f t="shared" si="49"/>
        <v>36.414000000000001</v>
      </c>
      <c r="Y140" s="349">
        <f t="shared" si="50"/>
        <v>6008.3099999999995</v>
      </c>
      <c r="Z140" s="365">
        <f t="shared" si="31"/>
        <v>701.58</v>
      </c>
      <c r="AA140" s="354">
        <f t="shared" si="44"/>
        <v>841.9</v>
      </c>
      <c r="AB140" s="33">
        <f t="shared" si="45"/>
        <v>20045.099999999999</v>
      </c>
      <c r="AC140" s="32">
        <f t="shared" si="46"/>
        <v>24054.12</v>
      </c>
      <c r="AD140" s="81"/>
      <c r="AE140" s="81"/>
      <c r="AF140" s="81"/>
      <c r="AG140" s="81"/>
      <c r="AH140" s="81"/>
      <c r="AI140" s="81"/>
      <c r="AJ140" s="81"/>
      <c r="AK140" s="49" t="s">
        <v>1833</v>
      </c>
      <c r="AL140" s="52" t="s">
        <v>561</v>
      </c>
      <c r="AM140" s="49">
        <v>165</v>
      </c>
      <c r="AN140" s="31">
        <v>20045.099999999999</v>
      </c>
      <c r="AO140" s="31">
        <f t="shared" si="47"/>
        <v>701.58</v>
      </c>
    </row>
    <row r="141" spans="1:41" ht="15" customHeight="1" x14ac:dyDescent="0.35">
      <c r="A141" s="56" t="s">
        <v>250</v>
      </c>
      <c r="B141" s="55" t="s">
        <v>251</v>
      </c>
      <c r="C141" s="57">
        <v>1000</v>
      </c>
      <c r="D141" s="57">
        <v>600</v>
      </c>
      <c r="E141" s="54">
        <v>40</v>
      </c>
      <c r="F141" s="52" t="s">
        <v>563</v>
      </c>
      <c r="G141" s="51" t="s">
        <v>564</v>
      </c>
      <c r="H141" s="50" t="s">
        <v>0</v>
      </c>
      <c r="I141" s="48" t="s">
        <v>3</v>
      </c>
      <c r="J141" s="47"/>
      <c r="K141" s="47"/>
      <c r="L141" s="220"/>
      <c r="M141" s="45">
        <v>6</v>
      </c>
      <c r="N141" s="42">
        <f t="shared" si="42"/>
        <v>3.6</v>
      </c>
      <c r="O141" s="41">
        <f t="shared" si="43"/>
        <v>0.14399999999999999</v>
      </c>
      <c r="P141" s="40">
        <f t="shared" si="41"/>
        <v>23.759999999999998</v>
      </c>
      <c r="Q141" s="43"/>
      <c r="R141" s="42"/>
      <c r="S141" s="41"/>
      <c r="T141" s="42"/>
      <c r="U141" s="99" t="s">
        <v>35</v>
      </c>
      <c r="V141" s="38">
        <v>190</v>
      </c>
      <c r="W141" s="37">
        <f t="shared" si="48"/>
        <v>684</v>
      </c>
      <c r="X141" s="36">
        <f t="shared" si="49"/>
        <v>27.36</v>
      </c>
      <c r="Y141" s="349">
        <f t="shared" si="50"/>
        <v>4514.3999999999996</v>
      </c>
      <c r="Z141" s="365">
        <f t="shared" si="31"/>
        <v>794.64</v>
      </c>
      <c r="AA141" s="354">
        <f t="shared" si="44"/>
        <v>953.57</v>
      </c>
      <c r="AB141" s="33">
        <f t="shared" si="45"/>
        <v>19866</v>
      </c>
      <c r="AC141" s="32">
        <f t="shared" si="46"/>
        <v>23839.200000000001</v>
      </c>
      <c r="AD141" s="81"/>
      <c r="AE141" s="81"/>
      <c r="AF141" s="81"/>
      <c r="AG141" s="81"/>
      <c r="AH141" s="81"/>
      <c r="AI141" s="81"/>
      <c r="AJ141" s="81"/>
      <c r="AK141" s="49" t="s">
        <v>1833</v>
      </c>
      <c r="AL141" s="52" t="s">
        <v>563</v>
      </c>
      <c r="AM141" s="49">
        <v>165</v>
      </c>
      <c r="AN141" s="31">
        <v>19866</v>
      </c>
      <c r="AO141" s="31">
        <f t="shared" si="47"/>
        <v>794.64</v>
      </c>
    </row>
    <row r="142" spans="1:41" ht="15" customHeight="1" x14ac:dyDescent="0.35">
      <c r="A142" s="56" t="s">
        <v>250</v>
      </c>
      <c r="B142" s="55" t="s">
        <v>251</v>
      </c>
      <c r="C142" s="57">
        <v>1000</v>
      </c>
      <c r="D142" s="57">
        <v>600</v>
      </c>
      <c r="E142" s="54">
        <v>50</v>
      </c>
      <c r="F142" s="52" t="s">
        <v>565</v>
      </c>
      <c r="G142" s="51" t="s">
        <v>566</v>
      </c>
      <c r="H142" s="50" t="s">
        <v>0</v>
      </c>
      <c r="I142" s="48" t="s">
        <v>3</v>
      </c>
      <c r="J142" s="47"/>
      <c r="K142" s="47"/>
      <c r="L142" s="220"/>
      <c r="M142" s="45">
        <v>4</v>
      </c>
      <c r="N142" s="42">
        <f t="shared" si="42"/>
        <v>2.4</v>
      </c>
      <c r="O142" s="41">
        <f t="shared" si="43"/>
        <v>0.12</v>
      </c>
      <c r="P142" s="40">
        <f t="shared" si="41"/>
        <v>19.8</v>
      </c>
      <c r="Q142" s="43"/>
      <c r="R142" s="42"/>
      <c r="S142" s="41"/>
      <c r="T142" s="42"/>
      <c r="U142" s="39" t="s">
        <v>1</v>
      </c>
      <c r="V142" s="38">
        <v>1</v>
      </c>
      <c r="W142" s="37">
        <f t="shared" si="48"/>
        <v>2.4</v>
      </c>
      <c r="X142" s="36">
        <f t="shared" si="49"/>
        <v>0.12</v>
      </c>
      <c r="Y142" s="349">
        <f t="shared" si="50"/>
        <v>19.8</v>
      </c>
      <c r="Z142" s="365">
        <f t="shared" si="31"/>
        <v>971.3</v>
      </c>
      <c r="AA142" s="354">
        <f t="shared" si="44"/>
        <v>1165.56</v>
      </c>
      <c r="AB142" s="33">
        <f t="shared" si="45"/>
        <v>19426</v>
      </c>
      <c r="AC142" s="32">
        <f t="shared" si="46"/>
        <v>23311.200000000001</v>
      </c>
      <c r="AD142" s="81"/>
      <c r="AE142" s="81"/>
      <c r="AF142" s="81"/>
      <c r="AG142" s="81"/>
      <c r="AH142" s="81"/>
      <c r="AI142" s="81"/>
      <c r="AJ142" s="81"/>
      <c r="AK142" s="49" t="s">
        <v>1833</v>
      </c>
      <c r="AL142" s="52" t="s">
        <v>565</v>
      </c>
      <c r="AM142" s="49">
        <v>165</v>
      </c>
      <c r="AN142" s="31">
        <v>19426</v>
      </c>
      <c r="AO142" s="31">
        <f t="shared" si="47"/>
        <v>971.3</v>
      </c>
    </row>
    <row r="143" spans="1:41" ht="15" customHeight="1" x14ac:dyDescent="0.35">
      <c r="A143" s="56" t="s">
        <v>250</v>
      </c>
      <c r="B143" s="55" t="s">
        <v>251</v>
      </c>
      <c r="C143" s="57">
        <v>1000</v>
      </c>
      <c r="D143" s="57">
        <v>600</v>
      </c>
      <c r="E143" s="54">
        <v>60</v>
      </c>
      <c r="F143" s="52" t="s">
        <v>567</v>
      </c>
      <c r="G143" s="51" t="s">
        <v>568</v>
      </c>
      <c r="H143" s="50" t="s">
        <v>0</v>
      </c>
      <c r="I143" s="48" t="s">
        <v>3</v>
      </c>
      <c r="J143" s="47"/>
      <c r="K143" s="47"/>
      <c r="L143" s="220"/>
      <c r="M143" s="45">
        <v>4</v>
      </c>
      <c r="N143" s="42">
        <f t="shared" si="42"/>
        <v>2.4</v>
      </c>
      <c r="O143" s="41">
        <f t="shared" si="43"/>
        <v>0.14399999999999999</v>
      </c>
      <c r="P143" s="40">
        <f t="shared" si="41"/>
        <v>23.759999999999998</v>
      </c>
      <c r="Q143" s="43"/>
      <c r="R143" s="42"/>
      <c r="S143" s="41"/>
      <c r="T143" s="42"/>
      <c r="U143" s="97" t="s">
        <v>34</v>
      </c>
      <c r="V143" s="38">
        <v>253</v>
      </c>
      <c r="W143" s="37">
        <f t="shared" si="48"/>
        <v>607.19999999999993</v>
      </c>
      <c r="X143" s="36">
        <f t="shared" si="49"/>
        <v>36.431999999999995</v>
      </c>
      <c r="Y143" s="349">
        <f t="shared" si="50"/>
        <v>6011.28</v>
      </c>
      <c r="Z143" s="365">
        <f t="shared" si="31"/>
        <v>1202.52</v>
      </c>
      <c r="AA143" s="354">
        <f t="shared" si="44"/>
        <v>1443.02</v>
      </c>
      <c r="AB143" s="33">
        <f t="shared" si="45"/>
        <v>20042</v>
      </c>
      <c r="AC143" s="32">
        <f t="shared" si="46"/>
        <v>24050.400000000001</v>
      </c>
      <c r="AD143" s="81"/>
      <c r="AE143" s="81"/>
      <c r="AF143" s="81"/>
      <c r="AG143" s="81"/>
      <c r="AH143" s="81"/>
      <c r="AI143" s="81"/>
      <c r="AJ143" s="81"/>
      <c r="AK143" s="49" t="s">
        <v>1833</v>
      </c>
      <c r="AL143" s="52" t="s">
        <v>567</v>
      </c>
      <c r="AM143" s="49">
        <v>165</v>
      </c>
      <c r="AN143" s="31">
        <v>20042</v>
      </c>
      <c r="AO143" s="31">
        <f t="shared" si="47"/>
        <v>1202.52</v>
      </c>
    </row>
    <row r="144" spans="1:41" ht="15" customHeight="1" x14ac:dyDescent="0.35">
      <c r="A144" s="56" t="s">
        <v>250</v>
      </c>
      <c r="B144" s="55" t="s">
        <v>251</v>
      </c>
      <c r="C144" s="57">
        <v>1000</v>
      </c>
      <c r="D144" s="57">
        <v>600</v>
      </c>
      <c r="E144" s="54">
        <v>70</v>
      </c>
      <c r="F144" s="52" t="s">
        <v>569</v>
      </c>
      <c r="G144" s="51" t="s">
        <v>570</v>
      </c>
      <c r="H144" s="50" t="s">
        <v>0</v>
      </c>
      <c r="I144" s="48" t="s">
        <v>3</v>
      </c>
      <c r="J144" s="47"/>
      <c r="K144" s="47"/>
      <c r="L144" s="220"/>
      <c r="M144" s="45">
        <v>2</v>
      </c>
      <c r="N144" s="42">
        <f t="shared" si="42"/>
        <v>1.2</v>
      </c>
      <c r="O144" s="41">
        <f t="shared" si="43"/>
        <v>8.4000000000000005E-2</v>
      </c>
      <c r="P144" s="40">
        <f t="shared" si="41"/>
        <v>13.860000000000001</v>
      </c>
      <c r="Q144" s="43"/>
      <c r="R144" s="42"/>
      <c r="S144" s="41"/>
      <c r="T144" s="42"/>
      <c r="U144" s="97" t="s">
        <v>34</v>
      </c>
      <c r="V144" s="38">
        <v>433</v>
      </c>
      <c r="W144" s="37">
        <f t="shared" si="48"/>
        <v>519.6</v>
      </c>
      <c r="X144" s="36">
        <f t="shared" si="49"/>
        <v>36.372</v>
      </c>
      <c r="Y144" s="349">
        <f t="shared" si="50"/>
        <v>6001.38</v>
      </c>
      <c r="Z144" s="365">
        <f t="shared" si="31"/>
        <v>1402.94</v>
      </c>
      <c r="AA144" s="354">
        <f t="shared" si="44"/>
        <v>1683.53</v>
      </c>
      <c r="AB144" s="33">
        <f t="shared" si="45"/>
        <v>20042</v>
      </c>
      <c r="AC144" s="32">
        <f t="shared" si="46"/>
        <v>24050.400000000001</v>
      </c>
      <c r="AD144" s="81"/>
      <c r="AE144" s="81"/>
      <c r="AF144" s="81"/>
      <c r="AG144" s="81"/>
      <c r="AH144" s="81"/>
      <c r="AI144" s="81"/>
      <c r="AJ144" s="81"/>
      <c r="AK144" s="49" t="s">
        <v>1833</v>
      </c>
      <c r="AL144" s="52" t="s">
        <v>569</v>
      </c>
      <c r="AM144" s="49">
        <v>165</v>
      </c>
      <c r="AN144" s="31">
        <v>20042</v>
      </c>
      <c r="AO144" s="31">
        <f t="shared" si="47"/>
        <v>1402.94</v>
      </c>
    </row>
    <row r="145" spans="1:41" ht="15" customHeight="1" x14ac:dyDescent="0.35">
      <c r="A145" s="56" t="s">
        <v>250</v>
      </c>
      <c r="B145" s="55" t="s">
        <v>251</v>
      </c>
      <c r="C145" s="57">
        <v>1000</v>
      </c>
      <c r="D145" s="57">
        <v>600</v>
      </c>
      <c r="E145" s="54">
        <v>80</v>
      </c>
      <c r="F145" s="52" t="s">
        <v>571</v>
      </c>
      <c r="G145" s="51" t="s">
        <v>572</v>
      </c>
      <c r="H145" s="50" t="s">
        <v>0</v>
      </c>
      <c r="I145" s="48" t="s">
        <v>3</v>
      </c>
      <c r="J145" s="47"/>
      <c r="K145" s="47"/>
      <c r="L145" s="220"/>
      <c r="M145" s="45">
        <v>2</v>
      </c>
      <c r="N145" s="42">
        <f t="shared" si="42"/>
        <v>1.2</v>
      </c>
      <c r="O145" s="41">
        <f t="shared" si="43"/>
        <v>9.6000000000000002E-2</v>
      </c>
      <c r="P145" s="40">
        <f t="shared" si="41"/>
        <v>15.84</v>
      </c>
      <c r="Q145" s="43"/>
      <c r="R145" s="42"/>
      <c r="S145" s="41"/>
      <c r="T145" s="42"/>
      <c r="U145" s="97" t="s">
        <v>34</v>
      </c>
      <c r="V145" s="38">
        <v>379</v>
      </c>
      <c r="W145" s="37">
        <f t="shared" si="48"/>
        <v>454.8</v>
      </c>
      <c r="X145" s="36">
        <f t="shared" si="49"/>
        <v>36.384</v>
      </c>
      <c r="Y145" s="349">
        <f t="shared" si="50"/>
        <v>6003.36</v>
      </c>
      <c r="Z145" s="365">
        <f t="shared" si="31"/>
        <v>1603.36</v>
      </c>
      <c r="AA145" s="354">
        <f t="shared" si="44"/>
        <v>1924.03</v>
      </c>
      <c r="AB145" s="33">
        <f t="shared" si="45"/>
        <v>20042</v>
      </c>
      <c r="AC145" s="32">
        <f t="shared" si="46"/>
        <v>24050.400000000001</v>
      </c>
      <c r="AD145" s="81"/>
      <c r="AE145" s="81"/>
      <c r="AF145" s="81"/>
      <c r="AG145" s="81"/>
      <c r="AH145" s="81"/>
      <c r="AI145" s="81"/>
      <c r="AJ145" s="81"/>
      <c r="AK145" s="49" t="s">
        <v>1833</v>
      </c>
      <c r="AL145" s="52" t="s">
        <v>571</v>
      </c>
      <c r="AM145" s="49">
        <v>165</v>
      </c>
      <c r="AN145" s="31">
        <v>20042</v>
      </c>
      <c r="AO145" s="31">
        <f t="shared" si="47"/>
        <v>1603.36</v>
      </c>
    </row>
    <row r="146" spans="1:41" ht="15" customHeight="1" x14ac:dyDescent="0.35">
      <c r="A146" s="56" t="s">
        <v>250</v>
      </c>
      <c r="B146" s="55" t="s">
        <v>251</v>
      </c>
      <c r="C146" s="57">
        <v>1000</v>
      </c>
      <c r="D146" s="57">
        <v>600</v>
      </c>
      <c r="E146" s="54">
        <v>90</v>
      </c>
      <c r="F146" s="52" t="s">
        <v>573</v>
      </c>
      <c r="G146" s="51" t="s">
        <v>574</v>
      </c>
      <c r="H146" s="50" t="s">
        <v>0</v>
      </c>
      <c r="I146" s="48" t="s">
        <v>3</v>
      </c>
      <c r="J146" s="47"/>
      <c r="K146" s="47"/>
      <c r="L146" s="220"/>
      <c r="M146" s="45">
        <v>2</v>
      </c>
      <c r="N146" s="42">
        <f t="shared" si="42"/>
        <v>1.2</v>
      </c>
      <c r="O146" s="41">
        <f t="shared" si="43"/>
        <v>0.108</v>
      </c>
      <c r="P146" s="40">
        <f t="shared" si="41"/>
        <v>17.82</v>
      </c>
      <c r="Q146" s="43"/>
      <c r="R146" s="42"/>
      <c r="S146" s="41"/>
      <c r="T146" s="42"/>
      <c r="U146" s="97" t="s">
        <v>34</v>
      </c>
      <c r="V146" s="38">
        <v>337</v>
      </c>
      <c r="W146" s="37">
        <f t="shared" si="48"/>
        <v>404.4</v>
      </c>
      <c r="X146" s="36">
        <f t="shared" si="49"/>
        <v>36.396000000000001</v>
      </c>
      <c r="Y146" s="349">
        <f t="shared" si="50"/>
        <v>6005.34</v>
      </c>
      <c r="Z146" s="365">
        <f t="shared" si="31"/>
        <v>1803.78</v>
      </c>
      <c r="AA146" s="354">
        <f t="shared" si="44"/>
        <v>2164.54</v>
      </c>
      <c r="AB146" s="33">
        <f t="shared" si="45"/>
        <v>20042</v>
      </c>
      <c r="AC146" s="32">
        <f t="shared" si="46"/>
        <v>24050.400000000001</v>
      </c>
      <c r="AD146" s="81"/>
      <c r="AE146" s="81"/>
      <c r="AF146" s="81"/>
      <c r="AG146" s="81"/>
      <c r="AH146" s="81"/>
      <c r="AI146" s="81"/>
      <c r="AJ146" s="81"/>
      <c r="AK146" s="49" t="s">
        <v>1833</v>
      </c>
      <c r="AL146" s="52" t="s">
        <v>573</v>
      </c>
      <c r="AM146" s="49">
        <v>165</v>
      </c>
      <c r="AN146" s="31">
        <v>20042</v>
      </c>
      <c r="AO146" s="31">
        <f t="shared" si="47"/>
        <v>1803.78</v>
      </c>
    </row>
    <row r="147" spans="1:41" ht="15" customHeight="1" thickBot="1" x14ac:dyDescent="0.4">
      <c r="A147" s="30" t="s">
        <v>250</v>
      </c>
      <c r="B147" s="29" t="s">
        <v>251</v>
      </c>
      <c r="C147" s="27">
        <v>1000</v>
      </c>
      <c r="D147" s="27">
        <v>600</v>
      </c>
      <c r="E147" s="28">
        <v>100</v>
      </c>
      <c r="F147" s="274" t="s">
        <v>575</v>
      </c>
      <c r="G147" s="25" t="s">
        <v>576</v>
      </c>
      <c r="H147" s="24" t="s">
        <v>0</v>
      </c>
      <c r="I147" s="23" t="s">
        <v>3</v>
      </c>
      <c r="J147" s="22"/>
      <c r="K147" s="22"/>
      <c r="L147" s="223"/>
      <c r="M147" s="20">
        <v>2</v>
      </c>
      <c r="N147" s="18">
        <f t="shared" si="42"/>
        <v>1.2</v>
      </c>
      <c r="O147" s="17">
        <f t="shared" si="43"/>
        <v>0.12</v>
      </c>
      <c r="P147" s="16">
        <f t="shared" si="41"/>
        <v>19.8</v>
      </c>
      <c r="Q147" s="19"/>
      <c r="R147" s="18"/>
      <c r="S147" s="17"/>
      <c r="T147" s="18"/>
      <c r="U147" s="96" t="s">
        <v>34</v>
      </c>
      <c r="V147" s="15">
        <v>304</v>
      </c>
      <c r="W147" s="14">
        <f t="shared" si="48"/>
        <v>364.8</v>
      </c>
      <c r="X147" s="13">
        <f t="shared" si="49"/>
        <v>36.479999999999997</v>
      </c>
      <c r="Y147" s="350">
        <f t="shared" si="50"/>
        <v>6019.2</v>
      </c>
      <c r="Z147" s="366">
        <f t="shared" si="31"/>
        <v>2004.2</v>
      </c>
      <c r="AA147" s="355">
        <f t="shared" si="44"/>
        <v>2405.04</v>
      </c>
      <c r="AB147" s="10">
        <f t="shared" si="45"/>
        <v>20042</v>
      </c>
      <c r="AC147" s="9">
        <f t="shared" si="46"/>
        <v>24050.400000000001</v>
      </c>
      <c r="AD147" s="81"/>
      <c r="AE147" s="81"/>
      <c r="AF147" s="81"/>
      <c r="AG147" s="81"/>
      <c r="AH147" s="81"/>
      <c r="AI147" s="81"/>
      <c r="AJ147" s="81"/>
      <c r="AK147" s="291" t="s">
        <v>1833</v>
      </c>
      <c r="AL147" s="274" t="s">
        <v>575</v>
      </c>
      <c r="AM147" s="291">
        <v>165</v>
      </c>
      <c r="AN147" s="292">
        <v>20042</v>
      </c>
      <c r="AO147" s="292">
        <f t="shared" si="47"/>
        <v>2004.2</v>
      </c>
    </row>
    <row r="148" spans="1:41" ht="15" customHeight="1" x14ac:dyDescent="0.35">
      <c r="A148" s="176" t="s">
        <v>252</v>
      </c>
      <c r="B148" s="132" t="s">
        <v>253</v>
      </c>
      <c r="C148" s="131">
        <v>1000</v>
      </c>
      <c r="D148" s="131">
        <v>600</v>
      </c>
      <c r="E148" s="131">
        <v>50</v>
      </c>
      <c r="F148" s="260" t="s">
        <v>577</v>
      </c>
      <c r="G148" s="199" t="s">
        <v>578</v>
      </c>
      <c r="H148" s="200" t="s">
        <v>0</v>
      </c>
      <c r="I148" s="139" t="s">
        <v>3</v>
      </c>
      <c r="J148" s="140" t="s">
        <v>3</v>
      </c>
      <c r="K148" s="140" t="s">
        <v>3</v>
      </c>
      <c r="L148" s="222" t="s">
        <v>3</v>
      </c>
      <c r="M148" s="142">
        <v>10</v>
      </c>
      <c r="N148" s="143">
        <f t="shared" si="42"/>
        <v>6</v>
      </c>
      <c r="O148" s="177">
        <f t="shared" si="43"/>
        <v>0.3</v>
      </c>
      <c r="P148" s="144">
        <f t="shared" ref="P148:P179" si="51">O148*AM148</f>
        <v>12</v>
      </c>
      <c r="Q148" s="178"/>
      <c r="R148" s="143"/>
      <c r="S148" s="177"/>
      <c r="T148" s="143"/>
      <c r="U148" s="179" t="s">
        <v>34</v>
      </c>
      <c r="V148" s="180">
        <v>500</v>
      </c>
      <c r="W148" s="181">
        <f t="shared" si="48"/>
        <v>3000</v>
      </c>
      <c r="X148" s="182">
        <f t="shared" si="49"/>
        <v>150</v>
      </c>
      <c r="Y148" s="351">
        <f t="shared" si="50"/>
        <v>6000</v>
      </c>
      <c r="Z148" s="364">
        <f t="shared" si="31"/>
        <v>271.7</v>
      </c>
      <c r="AA148" s="356">
        <f t="shared" si="44"/>
        <v>326.04000000000002</v>
      </c>
      <c r="AB148" s="184">
        <f t="shared" si="45"/>
        <v>5434</v>
      </c>
      <c r="AC148" s="185">
        <f t="shared" si="46"/>
        <v>6520.8</v>
      </c>
      <c r="AD148" s="81"/>
      <c r="AE148" s="81"/>
      <c r="AF148" s="81"/>
      <c r="AG148" s="81"/>
      <c r="AH148" s="81"/>
      <c r="AI148" s="81"/>
      <c r="AJ148" s="81"/>
      <c r="AK148" s="293" t="s">
        <v>1829</v>
      </c>
      <c r="AL148" s="260" t="s">
        <v>577</v>
      </c>
      <c r="AM148" s="293">
        <v>40</v>
      </c>
      <c r="AN148" s="58">
        <v>5434</v>
      </c>
      <c r="AO148" s="58">
        <f t="shared" si="47"/>
        <v>271.7</v>
      </c>
    </row>
    <row r="149" spans="1:41" ht="15" customHeight="1" x14ac:dyDescent="0.35">
      <c r="A149" s="56" t="s">
        <v>252</v>
      </c>
      <c r="B149" s="55" t="s">
        <v>253</v>
      </c>
      <c r="C149" s="57">
        <v>1000</v>
      </c>
      <c r="D149" s="57">
        <v>600</v>
      </c>
      <c r="E149" s="54">
        <v>100</v>
      </c>
      <c r="F149" s="52" t="s">
        <v>579</v>
      </c>
      <c r="G149" s="51" t="s">
        <v>580</v>
      </c>
      <c r="H149" s="50" t="s">
        <v>0</v>
      </c>
      <c r="I149" s="48" t="s">
        <v>3</v>
      </c>
      <c r="J149" s="47" t="s">
        <v>3</v>
      </c>
      <c r="K149" s="47" t="s">
        <v>3</v>
      </c>
      <c r="L149" s="220" t="s">
        <v>3</v>
      </c>
      <c r="M149" s="45">
        <v>5</v>
      </c>
      <c r="N149" s="42">
        <f t="shared" si="42"/>
        <v>3</v>
      </c>
      <c r="O149" s="41">
        <f t="shared" si="43"/>
        <v>0.3</v>
      </c>
      <c r="P149" s="40">
        <f t="shared" si="51"/>
        <v>12</v>
      </c>
      <c r="Q149" s="43"/>
      <c r="R149" s="42"/>
      <c r="S149" s="41"/>
      <c r="T149" s="42"/>
      <c r="U149" s="97" t="s">
        <v>34</v>
      </c>
      <c r="V149" s="38">
        <v>500</v>
      </c>
      <c r="W149" s="37">
        <f t="shared" si="48"/>
        <v>1500</v>
      </c>
      <c r="X149" s="36">
        <f t="shared" si="49"/>
        <v>150</v>
      </c>
      <c r="Y149" s="349">
        <f t="shared" si="50"/>
        <v>6000</v>
      </c>
      <c r="Z149" s="365">
        <f t="shared" ref="Z149:Z187" si="52">ROUND((AB149*E149)/1000,2)</f>
        <v>543.4</v>
      </c>
      <c r="AA149" s="354">
        <f t="shared" si="44"/>
        <v>652.08000000000004</v>
      </c>
      <c r="AB149" s="33">
        <f t="shared" si="45"/>
        <v>5434</v>
      </c>
      <c r="AC149" s="32">
        <f t="shared" si="46"/>
        <v>6520.8</v>
      </c>
      <c r="AD149" s="81"/>
      <c r="AE149" s="81"/>
      <c r="AF149" s="81"/>
      <c r="AG149" s="81"/>
      <c r="AH149" s="81"/>
      <c r="AI149" s="81"/>
      <c r="AJ149" s="81"/>
      <c r="AK149" s="49" t="s">
        <v>1829</v>
      </c>
      <c r="AL149" s="52" t="s">
        <v>579</v>
      </c>
      <c r="AM149" s="49">
        <v>40</v>
      </c>
      <c r="AN149" s="31">
        <v>5434</v>
      </c>
      <c r="AO149" s="31">
        <f t="shared" si="47"/>
        <v>543.4</v>
      </c>
    </row>
    <row r="150" spans="1:41" ht="15" customHeight="1" x14ac:dyDescent="0.35">
      <c r="A150" s="56" t="s">
        <v>252</v>
      </c>
      <c r="B150" s="55" t="s">
        <v>253</v>
      </c>
      <c r="C150" s="57">
        <v>1000</v>
      </c>
      <c r="D150" s="57">
        <v>600</v>
      </c>
      <c r="E150" s="54">
        <v>150</v>
      </c>
      <c r="F150" s="52" t="s">
        <v>581</v>
      </c>
      <c r="G150" s="51" t="s">
        <v>582</v>
      </c>
      <c r="H150" s="50" t="s">
        <v>0</v>
      </c>
      <c r="I150" s="48" t="s">
        <v>3</v>
      </c>
      <c r="J150" s="47" t="s">
        <v>3</v>
      </c>
      <c r="K150" s="47" t="s">
        <v>3</v>
      </c>
      <c r="L150" s="220" t="s">
        <v>3</v>
      </c>
      <c r="M150" s="45">
        <v>3</v>
      </c>
      <c r="N150" s="42">
        <f t="shared" si="42"/>
        <v>1.8</v>
      </c>
      <c r="O150" s="41">
        <f t="shared" si="43"/>
        <v>0.27</v>
      </c>
      <c r="P150" s="40">
        <f t="shared" si="51"/>
        <v>10.8</v>
      </c>
      <c r="Q150" s="43"/>
      <c r="R150" s="42"/>
      <c r="S150" s="41"/>
      <c r="T150" s="42"/>
      <c r="U150" s="97" t="s">
        <v>34</v>
      </c>
      <c r="V150" s="38">
        <v>556</v>
      </c>
      <c r="W150" s="37">
        <f t="shared" si="48"/>
        <v>1000.8000000000001</v>
      </c>
      <c r="X150" s="36">
        <f t="shared" si="49"/>
        <v>150.12</v>
      </c>
      <c r="Y150" s="349">
        <f t="shared" si="50"/>
        <v>6004.8</v>
      </c>
      <c r="Z150" s="365">
        <f t="shared" si="52"/>
        <v>815.1</v>
      </c>
      <c r="AA150" s="354">
        <f t="shared" si="44"/>
        <v>978.12</v>
      </c>
      <c r="AB150" s="33">
        <f t="shared" si="45"/>
        <v>5434</v>
      </c>
      <c r="AC150" s="32">
        <f t="shared" si="46"/>
        <v>6520.8</v>
      </c>
      <c r="AD150" s="81"/>
      <c r="AE150" s="81"/>
      <c r="AF150" s="81"/>
      <c r="AG150" s="81"/>
      <c r="AH150" s="81"/>
      <c r="AI150" s="81"/>
      <c r="AJ150" s="81"/>
      <c r="AK150" s="49" t="s">
        <v>1829</v>
      </c>
      <c r="AL150" s="52" t="s">
        <v>581</v>
      </c>
      <c r="AM150" s="49">
        <v>40</v>
      </c>
      <c r="AN150" s="31">
        <v>5434</v>
      </c>
      <c r="AO150" s="31">
        <f t="shared" si="47"/>
        <v>815.1</v>
      </c>
    </row>
    <row r="151" spans="1:41" ht="15" customHeight="1" x14ac:dyDescent="0.35">
      <c r="A151" s="56" t="s">
        <v>252</v>
      </c>
      <c r="B151" s="53" t="s">
        <v>256</v>
      </c>
      <c r="C151" s="54">
        <v>1000</v>
      </c>
      <c r="D151" s="54">
        <v>600</v>
      </c>
      <c r="E151" s="54">
        <v>50</v>
      </c>
      <c r="F151" s="52" t="s">
        <v>583</v>
      </c>
      <c r="G151" s="51" t="s">
        <v>584</v>
      </c>
      <c r="H151" s="50" t="s">
        <v>0</v>
      </c>
      <c r="I151" s="48" t="s">
        <v>3</v>
      </c>
      <c r="J151" s="47"/>
      <c r="K151" s="47"/>
      <c r="L151" s="220"/>
      <c r="M151" s="45">
        <v>10</v>
      </c>
      <c r="N151" s="42">
        <f t="shared" si="42"/>
        <v>6</v>
      </c>
      <c r="O151" s="41">
        <f t="shared" si="43"/>
        <v>0.3</v>
      </c>
      <c r="P151" s="40">
        <f t="shared" si="51"/>
        <v>12</v>
      </c>
      <c r="Q151" s="43"/>
      <c r="R151" s="42"/>
      <c r="S151" s="41"/>
      <c r="T151" s="42"/>
      <c r="U151" s="97" t="s">
        <v>34</v>
      </c>
      <c r="V151" s="38">
        <v>500</v>
      </c>
      <c r="W151" s="37">
        <f t="shared" si="48"/>
        <v>3000</v>
      </c>
      <c r="X151" s="36">
        <f t="shared" si="49"/>
        <v>150</v>
      </c>
      <c r="Y151" s="349">
        <f t="shared" si="50"/>
        <v>6000</v>
      </c>
      <c r="Z151" s="365">
        <f t="shared" si="52"/>
        <v>338.8</v>
      </c>
      <c r="AA151" s="354">
        <f t="shared" si="44"/>
        <v>406.56</v>
      </c>
      <c r="AB151" s="33">
        <f t="shared" si="45"/>
        <v>6776</v>
      </c>
      <c r="AC151" s="32">
        <f t="shared" si="46"/>
        <v>8131.2</v>
      </c>
      <c r="AD151" s="81"/>
      <c r="AE151" s="81"/>
      <c r="AF151" s="81"/>
      <c r="AG151" s="81"/>
      <c r="AH151" s="81"/>
      <c r="AI151" s="81"/>
      <c r="AJ151" s="81"/>
      <c r="AK151" s="49" t="s">
        <v>1829</v>
      </c>
      <c r="AL151" s="52" t="s">
        <v>583</v>
      </c>
      <c r="AM151" s="49">
        <v>40</v>
      </c>
      <c r="AN151" s="31">
        <v>6776</v>
      </c>
      <c r="AO151" s="31">
        <f>Z151</f>
        <v>338.8</v>
      </c>
    </row>
    <row r="152" spans="1:41" ht="15" customHeight="1" x14ac:dyDescent="0.35">
      <c r="A152" s="56" t="s">
        <v>252</v>
      </c>
      <c r="B152" s="55" t="s">
        <v>256</v>
      </c>
      <c r="C152" s="57">
        <v>1000</v>
      </c>
      <c r="D152" s="57">
        <v>600</v>
      </c>
      <c r="E152" s="54">
        <v>100</v>
      </c>
      <c r="F152" s="52" t="s">
        <v>585</v>
      </c>
      <c r="G152" s="51" t="s">
        <v>586</v>
      </c>
      <c r="H152" s="50" t="s">
        <v>0</v>
      </c>
      <c r="I152" s="48" t="s">
        <v>3</v>
      </c>
      <c r="J152" s="47"/>
      <c r="K152" s="47"/>
      <c r="L152" s="220"/>
      <c r="M152" s="45">
        <v>5</v>
      </c>
      <c r="N152" s="42">
        <f t="shared" si="42"/>
        <v>3</v>
      </c>
      <c r="O152" s="41">
        <f t="shared" si="43"/>
        <v>0.3</v>
      </c>
      <c r="P152" s="40">
        <f t="shared" si="51"/>
        <v>12</v>
      </c>
      <c r="Q152" s="43"/>
      <c r="R152" s="42"/>
      <c r="S152" s="41"/>
      <c r="T152" s="42"/>
      <c r="U152" s="97" t="s">
        <v>34</v>
      </c>
      <c r="V152" s="38">
        <v>500</v>
      </c>
      <c r="W152" s="37">
        <f t="shared" si="48"/>
        <v>1500</v>
      </c>
      <c r="X152" s="36">
        <f t="shared" si="49"/>
        <v>150</v>
      </c>
      <c r="Y152" s="349">
        <f t="shared" si="50"/>
        <v>6000</v>
      </c>
      <c r="Z152" s="365">
        <f t="shared" si="52"/>
        <v>610.5</v>
      </c>
      <c r="AA152" s="354">
        <f t="shared" si="44"/>
        <v>732.6</v>
      </c>
      <c r="AB152" s="33">
        <f t="shared" si="45"/>
        <v>6105</v>
      </c>
      <c r="AC152" s="32">
        <f t="shared" si="46"/>
        <v>7326</v>
      </c>
      <c r="AD152" s="81"/>
      <c r="AE152" s="81"/>
      <c r="AF152" s="81"/>
      <c r="AG152" s="81"/>
      <c r="AH152" s="81"/>
      <c r="AI152" s="81"/>
      <c r="AJ152" s="81"/>
      <c r="AK152" s="49" t="s">
        <v>1829</v>
      </c>
      <c r="AL152" s="52" t="s">
        <v>585</v>
      </c>
      <c r="AM152" s="49">
        <v>40</v>
      </c>
      <c r="AN152" s="31">
        <v>6105</v>
      </c>
      <c r="AO152" s="31">
        <f>Z152</f>
        <v>610.5</v>
      </c>
    </row>
    <row r="153" spans="1:41" ht="15" customHeight="1" thickBot="1" x14ac:dyDescent="0.4">
      <c r="A153" s="56" t="s">
        <v>252</v>
      </c>
      <c r="B153" s="55" t="s">
        <v>256</v>
      </c>
      <c r="C153" s="57">
        <v>1000</v>
      </c>
      <c r="D153" s="57">
        <v>600</v>
      </c>
      <c r="E153" s="54">
        <v>150</v>
      </c>
      <c r="F153" s="52" t="s">
        <v>587</v>
      </c>
      <c r="G153" s="51" t="s">
        <v>588</v>
      </c>
      <c r="H153" s="50" t="s">
        <v>0</v>
      </c>
      <c r="I153" s="48" t="s">
        <v>3</v>
      </c>
      <c r="J153" s="47"/>
      <c r="K153" s="47"/>
      <c r="L153" s="220"/>
      <c r="M153" s="45">
        <v>3</v>
      </c>
      <c r="N153" s="42">
        <f t="shared" si="42"/>
        <v>1.8</v>
      </c>
      <c r="O153" s="41">
        <f t="shared" si="43"/>
        <v>0.27</v>
      </c>
      <c r="P153" s="40">
        <f t="shared" si="51"/>
        <v>10.8</v>
      </c>
      <c r="Q153" s="43"/>
      <c r="R153" s="42"/>
      <c r="S153" s="41"/>
      <c r="T153" s="42"/>
      <c r="U153" s="97" t="s">
        <v>34</v>
      </c>
      <c r="V153" s="38">
        <v>556</v>
      </c>
      <c r="W153" s="37">
        <f t="shared" si="48"/>
        <v>1000.8000000000001</v>
      </c>
      <c r="X153" s="36">
        <f t="shared" si="49"/>
        <v>150.12</v>
      </c>
      <c r="Y153" s="349">
        <f t="shared" si="50"/>
        <v>6004.8</v>
      </c>
      <c r="Z153" s="366">
        <f t="shared" si="52"/>
        <v>882.2</v>
      </c>
      <c r="AA153" s="354">
        <f t="shared" si="44"/>
        <v>1058.6400000000001</v>
      </c>
      <c r="AB153" s="33">
        <f t="shared" si="45"/>
        <v>5881.3</v>
      </c>
      <c r="AC153" s="32">
        <f t="shared" si="46"/>
        <v>7057.56</v>
      </c>
      <c r="AD153" s="81"/>
      <c r="AE153" s="81"/>
      <c r="AF153" s="81"/>
      <c r="AG153" s="81"/>
      <c r="AH153" s="81"/>
      <c r="AI153" s="81"/>
      <c r="AJ153" s="81"/>
      <c r="AK153" s="49" t="s">
        <v>1829</v>
      </c>
      <c r="AL153" s="52" t="s">
        <v>587</v>
      </c>
      <c r="AM153" s="49">
        <v>40</v>
      </c>
      <c r="AN153" s="31">
        <v>5881.3</v>
      </c>
      <c r="AO153" s="31">
        <f t="shared" si="47"/>
        <v>882.2</v>
      </c>
    </row>
    <row r="154" spans="1:41" ht="15" customHeight="1" x14ac:dyDescent="0.35">
      <c r="A154" s="56" t="s">
        <v>252</v>
      </c>
      <c r="B154" s="53" t="s">
        <v>257</v>
      </c>
      <c r="C154" s="54">
        <v>1000</v>
      </c>
      <c r="D154" s="54">
        <v>600</v>
      </c>
      <c r="E154" s="54">
        <v>50</v>
      </c>
      <c r="F154" s="52" t="s">
        <v>1822</v>
      </c>
      <c r="G154" s="51" t="s">
        <v>589</v>
      </c>
      <c r="H154" s="50" t="s">
        <v>0</v>
      </c>
      <c r="I154" s="48" t="s">
        <v>3</v>
      </c>
      <c r="J154" s="47" t="s">
        <v>3</v>
      </c>
      <c r="K154" s="47" t="s">
        <v>3</v>
      </c>
      <c r="L154" s="220" t="s">
        <v>3</v>
      </c>
      <c r="M154" s="45">
        <v>8</v>
      </c>
      <c r="N154" s="42">
        <f t="shared" si="42"/>
        <v>4.8</v>
      </c>
      <c r="O154" s="41">
        <f t="shared" si="43"/>
        <v>0.24</v>
      </c>
      <c r="P154" s="40">
        <f t="shared" si="51"/>
        <v>14.399999999999999</v>
      </c>
      <c r="Q154" s="43"/>
      <c r="R154" s="42"/>
      <c r="S154" s="41"/>
      <c r="T154" s="42"/>
      <c r="U154" s="97" t="s">
        <v>34</v>
      </c>
      <c r="V154" s="38">
        <v>417</v>
      </c>
      <c r="W154" s="37">
        <f t="shared" si="48"/>
        <v>2001.6</v>
      </c>
      <c r="X154" s="36">
        <f t="shared" si="49"/>
        <v>100.08</v>
      </c>
      <c r="Y154" s="349">
        <f t="shared" si="50"/>
        <v>6004.7999999999993</v>
      </c>
      <c r="Z154" s="364">
        <f t="shared" si="52"/>
        <v>353.1</v>
      </c>
      <c r="AA154" s="354">
        <f t="shared" si="44"/>
        <v>423.72</v>
      </c>
      <c r="AB154" s="33">
        <f t="shared" si="45"/>
        <v>7062</v>
      </c>
      <c r="AC154" s="32">
        <f t="shared" si="46"/>
        <v>8474.4</v>
      </c>
      <c r="AD154" s="81"/>
      <c r="AE154" s="81"/>
      <c r="AF154" s="81"/>
      <c r="AG154" s="81"/>
      <c r="AH154" s="81"/>
      <c r="AI154" s="81"/>
      <c r="AJ154" s="81"/>
      <c r="AK154" s="49" t="s">
        <v>1829</v>
      </c>
      <c r="AL154" s="52" t="s">
        <v>1822</v>
      </c>
      <c r="AM154" s="49">
        <v>60</v>
      </c>
      <c r="AN154" s="31">
        <v>7062</v>
      </c>
      <c r="AO154" s="31">
        <f t="shared" si="47"/>
        <v>353.1</v>
      </c>
    </row>
    <row r="155" spans="1:41" ht="15" customHeight="1" x14ac:dyDescent="0.35">
      <c r="A155" s="56" t="s">
        <v>252</v>
      </c>
      <c r="B155" s="55" t="s">
        <v>257</v>
      </c>
      <c r="C155" s="57">
        <v>1000</v>
      </c>
      <c r="D155" s="57">
        <v>600</v>
      </c>
      <c r="E155" s="54">
        <v>100</v>
      </c>
      <c r="F155" s="52" t="s">
        <v>590</v>
      </c>
      <c r="G155" s="51" t="s">
        <v>591</v>
      </c>
      <c r="H155" s="50" t="s">
        <v>0</v>
      </c>
      <c r="I155" s="48" t="s">
        <v>3</v>
      </c>
      <c r="J155" s="47" t="s">
        <v>3</v>
      </c>
      <c r="K155" s="47" t="s">
        <v>3</v>
      </c>
      <c r="L155" s="220" t="s">
        <v>3</v>
      </c>
      <c r="M155" s="45">
        <v>4</v>
      </c>
      <c r="N155" s="42">
        <f t="shared" si="42"/>
        <v>2.4</v>
      </c>
      <c r="O155" s="41">
        <f t="shared" si="43"/>
        <v>0.24</v>
      </c>
      <c r="P155" s="40">
        <f t="shared" si="51"/>
        <v>14.399999999999999</v>
      </c>
      <c r="Q155" s="43"/>
      <c r="R155" s="42"/>
      <c r="S155" s="41"/>
      <c r="T155" s="42"/>
      <c r="U155" s="97" t="s">
        <v>34</v>
      </c>
      <c r="V155" s="38">
        <v>417</v>
      </c>
      <c r="W155" s="37">
        <f t="shared" si="48"/>
        <v>1000.8</v>
      </c>
      <c r="X155" s="36">
        <f t="shared" si="49"/>
        <v>100.08</v>
      </c>
      <c r="Y155" s="349">
        <f t="shared" si="50"/>
        <v>6004.7999999999993</v>
      </c>
      <c r="Z155" s="365">
        <f t="shared" si="52"/>
        <v>706.2</v>
      </c>
      <c r="AA155" s="354">
        <f t="shared" si="44"/>
        <v>847.44</v>
      </c>
      <c r="AB155" s="33">
        <f t="shared" si="45"/>
        <v>7062</v>
      </c>
      <c r="AC155" s="32">
        <f t="shared" si="46"/>
        <v>8474.4</v>
      </c>
      <c r="AD155" s="81"/>
      <c r="AE155" s="81"/>
      <c r="AF155" s="81"/>
      <c r="AG155" s="81"/>
      <c r="AH155" s="81"/>
      <c r="AI155" s="81"/>
      <c r="AJ155" s="81"/>
      <c r="AK155" s="49" t="s">
        <v>1829</v>
      </c>
      <c r="AL155" s="52" t="s">
        <v>590</v>
      </c>
      <c r="AM155" s="49">
        <v>60</v>
      </c>
      <c r="AN155" s="31">
        <v>7062</v>
      </c>
      <c r="AO155" s="31">
        <f t="shared" si="47"/>
        <v>706.2</v>
      </c>
    </row>
    <row r="156" spans="1:41" ht="15" customHeight="1" x14ac:dyDescent="0.35">
      <c r="A156" s="56" t="s">
        <v>252</v>
      </c>
      <c r="B156" s="55" t="s">
        <v>257</v>
      </c>
      <c r="C156" s="57">
        <v>1000</v>
      </c>
      <c r="D156" s="57">
        <v>600</v>
      </c>
      <c r="E156" s="54">
        <v>150</v>
      </c>
      <c r="F156" s="52" t="s">
        <v>592</v>
      </c>
      <c r="G156" s="51" t="s">
        <v>593</v>
      </c>
      <c r="H156" s="50" t="s">
        <v>0</v>
      </c>
      <c r="I156" s="48" t="s">
        <v>3</v>
      </c>
      <c r="J156" s="47" t="s">
        <v>3</v>
      </c>
      <c r="K156" s="47" t="s">
        <v>3</v>
      </c>
      <c r="L156" s="220" t="s">
        <v>3</v>
      </c>
      <c r="M156" s="45">
        <v>3</v>
      </c>
      <c r="N156" s="42">
        <f t="shared" si="42"/>
        <v>1.8</v>
      </c>
      <c r="O156" s="41">
        <f t="shared" si="43"/>
        <v>0.27</v>
      </c>
      <c r="P156" s="40">
        <f t="shared" si="51"/>
        <v>16.200000000000003</v>
      </c>
      <c r="Q156" s="43"/>
      <c r="R156" s="42"/>
      <c r="S156" s="41"/>
      <c r="T156" s="42"/>
      <c r="U156" s="97" t="s">
        <v>34</v>
      </c>
      <c r="V156" s="38">
        <v>371</v>
      </c>
      <c r="W156" s="37">
        <f t="shared" si="48"/>
        <v>667.80000000000007</v>
      </c>
      <c r="X156" s="36">
        <f t="shared" si="49"/>
        <v>100.17</v>
      </c>
      <c r="Y156" s="349">
        <f t="shared" si="50"/>
        <v>6010.2000000000007</v>
      </c>
      <c r="Z156" s="365">
        <f t="shared" si="52"/>
        <v>1059.3</v>
      </c>
      <c r="AA156" s="354">
        <f t="shared" si="44"/>
        <v>1271.1600000000001</v>
      </c>
      <c r="AB156" s="33">
        <f t="shared" si="45"/>
        <v>7062</v>
      </c>
      <c r="AC156" s="32">
        <f t="shared" si="46"/>
        <v>8474.4</v>
      </c>
      <c r="AD156" s="81"/>
      <c r="AE156" s="81"/>
      <c r="AF156" s="81"/>
      <c r="AG156" s="81"/>
      <c r="AH156" s="81"/>
      <c r="AI156" s="81"/>
      <c r="AJ156" s="81"/>
      <c r="AK156" s="49" t="s">
        <v>1829</v>
      </c>
      <c r="AL156" s="52" t="s">
        <v>592</v>
      </c>
      <c r="AM156" s="49">
        <v>60</v>
      </c>
      <c r="AN156" s="31">
        <v>7062</v>
      </c>
      <c r="AO156" s="31">
        <f t="shared" si="47"/>
        <v>1059.3</v>
      </c>
    </row>
    <row r="157" spans="1:41" ht="15" customHeight="1" x14ac:dyDescent="0.35">
      <c r="A157" s="56" t="s">
        <v>252</v>
      </c>
      <c r="B157" s="53" t="s">
        <v>259</v>
      </c>
      <c r="C157" s="54">
        <v>1000</v>
      </c>
      <c r="D157" s="54">
        <v>600</v>
      </c>
      <c r="E157" s="54">
        <v>50</v>
      </c>
      <c r="F157" s="52" t="s">
        <v>1823</v>
      </c>
      <c r="G157" s="51" t="s">
        <v>594</v>
      </c>
      <c r="H157" s="50" t="s">
        <v>0</v>
      </c>
      <c r="I157" s="48" t="s">
        <v>3</v>
      </c>
      <c r="J157" s="47"/>
      <c r="K157" s="47"/>
      <c r="L157" s="220"/>
      <c r="M157" s="45">
        <v>8</v>
      </c>
      <c r="N157" s="42">
        <f t="shared" si="42"/>
        <v>4.8</v>
      </c>
      <c r="O157" s="41">
        <f t="shared" si="43"/>
        <v>0.24</v>
      </c>
      <c r="P157" s="40">
        <f t="shared" si="51"/>
        <v>14.399999999999999</v>
      </c>
      <c r="Q157" s="43"/>
      <c r="R157" s="42"/>
      <c r="S157" s="41"/>
      <c r="T157" s="42"/>
      <c r="U157" s="97" t="s">
        <v>34</v>
      </c>
      <c r="V157" s="38">
        <v>417</v>
      </c>
      <c r="W157" s="37">
        <f t="shared" si="48"/>
        <v>2001.6</v>
      </c>
      <c r="X157" s="36">
        <f t="shared" si="49"/>
        <v>100.08</v>
      </c>
      <c r="Y157" s="349">
        <f t="shared" si="50"/>
        <v>6004.7999999999993</v>
      </c>
      <c r="Z157" s="365">
        <f t="shared" si="52"/>
        <v>420.2</v>
      </c>
      <c r="AA157" s="354">
        <f t="shared" si="44"/>
        <v>504.24</v>
      </c>
      <c r="AB157" s="33">
        <f t="shared" si="45"/>
        <v>8404</v>
      </c>
      <c r="AC157" s="32">
        <f t="shared" si="46"/>
        <v>10084.799999999999</v>
      </c>
      <c r="AD157" s="81"/>
      <c r="AE157" s="81"/>
      <c r="AF157" s="81"/>
      <c r="AG157" s="81"/>
      <c r="AH157" s="81"/>
      <c r="AI157" s="81"/>
      <c r="AJ157" s="81"/>
      <c r="AK157" s="49" t="s">
        <v>1829</v>
      </c>
      <c r="AL157" s="52" t="s">
        <v>1823</v>
      </c>
      <c r="AM157" s="49">
        <v>60</v>
      </c>
      <c r="AN157" s="31">
        <v>8404</v>
      </c>
      <c r="AO157" s="31">
        <f>Z157</f>
        <v>420.2</v>
      </c>
    </row>
    <row r="158" spans="1:41" ht="15" customHeight="1" x14ac:dyDescent="0.35">
      <c r="A158" s="56" t="s">
        <v>252</v>
      </c>
      <c r="B158" s="55" t="s">
        <v>259</v>
      </c>
      <c r="C158" s="57">
        <v>1000</v>
      </c>
      <c r="D158" s="57">
        <v>600</v>
      </c>
      <c r="E158" s="54">
        <v>100</v>
      </c>
      <c r="F158" s="52" t="s">
        <v>595</v>
      </c>
      <c r="G158" s="51" t="s">
        <v>596</v>
      </c>
      <c r="H158" s="50" t="s">
        <v>0</v>
      </c>
      <c r="I158" s="48" t="s">
        <v>3</v>
      </c>
      <c r="J158" s="47"/>
      <c r="K158" s="47"/>
      <c r="L158" s="220"/>
      <c r="M158" s="45">
        <v>4</v>
      </c>
      <c r="N158" s="42">
        <f t="shared" si="42"/>
        <v>2.4</v>
      </c>
      <c r="O158" s="41">
        <f t="shared" si="43"/>
        <v>0.24</v>
      </c>
      <c r="P158" s="40">
        <f t="shared" si="51"/>
        <v>14.399999999999999</v>
      </c>
      <c r="Q158" s="43"/>
      <c r="R158" s="42"/>
      <c r="S158" s="41"/>
      <c r="T158" s="42"/>
      <c r="U158" s="97" t="s">
        <v>34</v>
      </c>
      <c r="V158" s="38">
        <v>417</v>
      </c>
      <c r="W158" s="37">
        <f t="shared" si="48"/>
        <v>1000.8</v>
      </c>
      <c r="X158" s="36">
        <f t="shared" si="49"/>
        <v>100.08</v>
      </c>
      <c r="Y158" s="349">
        <f t="shared" si="50"/>
        <v>6004.7999999999993</v>
      </c>
      <c r="Z158" s="365">
        <f t="shared" si="52"/>
        <v>773.3</v>
      </c>
      <c r="AA158" s="354">
        <f t="shared" si="44"/>
        <v>927.96</v>
      </c>
      <c r="AB158" s="33">
        <f t="shared" si="45"/>
        <v>7733</v>
      </c>
      <c r="AC158" s="32">
        <f t="shared" si="46"/>
        <v>9279.6</v>
      </c>
      <c r="AD158" s="81"/>
      <c r="AE158" s="81"/>
      <c r="AF158" s="81"/>
      <c r="AG158" s="81"/>
      <c r="AH158" s="81"/>
      <c r="AI158" s="81"/>
      <c r="AJ158" s="81"/>
      <c r="AK158" s="49" t="s">
        <v>1829</v>
      </c>
      <c r="AL158" s="52" t="s">
        <v>595</v>
      </c>
      <c r="AM158" s="49">
        <v>60</v>
      </c>
      <c r="AN158" s="31">
        <v>7733</v>
      </c>
      <c r="AO158" s="31">
        <f t="shared" si="47"/>
        <v>773.3</v>
      </c>
    </row>
    <row r="159" spans="1:41" ht="15" customHeight="1" x14ac:dyDescent="0.35">
      <c r="A159" s="56" t="s">
        <v>252</v>
      </c>
      <c r="B159" s="55" t="s">
        <v>259</v>
      </c>
      <c r="C159" s="57">
        <v>1000</v>
      </c>
      <c r="D159" s="57">
        <v>600</v>
      </c>
      <c r="E159" s="54">
        <v>150</v>
      </c>
      <c r="F159" s="52" t="s">
        <v>597</v>
      </c>
      <c r="G159" s="51" t="s">
        <v>598</v>
      </c>
      <c r="H159" s="50" t="s">
        <v>0</v>
      </c>
      <c r="I159" s="48" t="s">
        <v>3</v>
      </c>
      <c r="J159" s="47"/>
      <c r="K159" s="47"/>
      <c r="L159" s="220"/>
      <c r="M159" s="45">
        <v>3</v>
      </c>
      <c r="N159" s="42">
        <f t="shared" si="42"/>
        <v>1.8</v>
      </c>
      <c r="O159" s="41">
        <f t="shared" si="43"/>
        <v>0.27</v>
      </c>
      <c r="P159" s="40">
        <f t="shared" si="51"/>
        <v>16.200000000000003</v>
      </c>
      <c r="Q159" s="43"/>
      <c r="R159" s="42"/>
      <c r="S159" s="41"/>
      <c r="T159" s="42"/>
      <c r="U159" s="97" t="s">
        <v>34</v>
      </c>
      <c r="V159" s="38">
        <v>371</v>
      </c>
      <c r="W159" s="37">
        <f t="shared" si="48"/>
        <v>667.80000000000007</v>
      </c>
      <c r="X159" s="36">
        <f t="shared" si="49"/>
        <v>100.17</v>
      </c>
      <c r="Y159" s="349">
        <f t="shared" si="50"/>
        <v>6010.2000000000007</v>
      </c>
      <c r="Z159" s="365">
        <f t="shared" si="52"/>
        <v>1126.4000000000001</v>
      </c>
      <c r="AA159" s="354">
        <f t="shared" si="44"/>
        <v>1351.68</v>
      </c>
      <c r="AB159" s="33">
        <f t="shared" si="45"/>
        <v>7509.3</v>
      </c>
      <c r="AC159" s="32">
        <f t="shared" si="46"/>
        <v>9011.16</v>
      </c>
      <c r="AD159" s="81"/>
      <c r="AE159" s="81"/>
      <c r="AF159" s="81"/>
      <c r="AG159" s="81"/>
      <c r="AH159" s="81"/>
      <c r="AI159" s="81"/>
      <c r="AJ159" s="81"/>
      <c r="AK159" s="49" t="s">
        <v>1829</v>
      </c>
      <c r="AL159" s="52" t="s">
        <v>597</v>
      </c>
      <c r="AM159" s="49">
        <v>60</v>
      </c>
      <c r="AN159" s="31">
        <v>7509.3</v>
      </c>
      <c r="AO159" s="31">
        <f t="shared" si="47"/>
        <v>1126.4000000000001</v>
      </c>
    </row>
    <row r="160" spans="1:41" ht="15" customHeight="1" x14ac:dyDescent="0.35">
      <c r="A160" s="56" t="s">
        <v>252</v>
      </c>
      <c r="B160" s="53" t="s">
        <v>260</v>
      </c>
      <c r="C160" s="54">
        <v>1000</v>
      </c>
      <c r="D160" s="54">
        <v>600</v>
      </c>
      <c r="E160" s="54">
        <v>50</v>
      </c>
      <c r="F160" s="52" t="s">
        <v>1824</v>
      </c>
      <c r="G160" s="51" t="s">
        <v>599</v>
      </c>
      <c r="H160" s="50" t="s">
        <v>0</v>
      </c>
      <c r="I160" s="48" t="s">
        <v>3</v>
      </c>
      <c r="J160" s="47" t="s">
        <v>3</v>
      </c>
      <c r="K160" s="47" t="s">
        <v>3</v>
      </c>
      <c r="L160" s="220" t="s">
        <v>3</v>
      </c>
      <c r="M160" s="45">
        <v>8</v>
      </c>
      <c r="N160" s="42">
        <f t="shared" si="42"/>
        <v>4.8</v>
      </c>
      <c r="O160" s="41">
        <f t="shared" si="43"/>
        <v>0.24</v>
      </c>
      <c r="P160" s="40">
        <f t="shared" si="51"/>
        <v>21.599999999999998</v>
      </c>
      <c r="Q160" s="43"/>
      <c r="R160" s="42"/>
      <c r="S160" s="41"/>
      <c r="T160" s="42"/>
      <c r="U160" s="99" t="s">
        <v>35</v>
      </c>
      <c r="V160" s="38">
        <v>209</v>
      </c>
      <c r="W160" s="37">
        <f t="shared" si="48"/>
        <v>1003.1999999999999</v>
      </c>
      <c r="X160" s="36">
        <f t="shared" si="49"/>
        <v>50.16</v>
      </c>
      <c r="Y160" s="349">
        <f t="shared" si="50"/>
        <v>4514.3999999999996</v>
      </c>
      <c r="Z160" s="365">
        <f t="shared" si="52"/>
        <v>490.6</v>
      </c>
      <c r="AA160" s="354">
        <f t="shared" si="44"/>
        <v>588.72</v>
      </c>
      <c r="AB160" s="33">
        <f t="shared" si="45"/>
        <v>9812</v>
      </c>
      <c r="AC160" s="32">
        <f t="shared" si="46"/>
        <v>11774.4</v>
      </c>
      <c r="AD160" s="81"/>
      <c r="AE160" s="81"/>
      <c r="AF160" s="81"/>
      <c r="AG160" s="81"/>
      <c r="AH160" s="81"/>
      <c r="AI160" s="81"/>
      <c r="AJ160" s="81"/>
      <c r="AK160" s="49" t="s">
        <v>1829</v>
      </c>
      <c r="AL160" s="52" t="s">
        <v>1824</v>
      </c>
      <c r="AM160" s="49">
        <v>90</v>
      </c>
      <c r="AN160" s="31">
        <v>9812</v>
      </c>
      <c r="AO160" s="31">
        <f t="shared" si="47"/>
        <v>490.6</v>
      </c>
    </row>
    <row r="161" spans="1:41" ht="15" customHeight="1" x14ac:dyDescent="0.35">
      <c r="A161" s="56" t="s">
        <v>252</v>
      </c>
      <c r="B161" s="55" t="s">
        <v>260</v>
      </c>
      <c r="C161" s="57">
        <v>1000</v>
      </c>
      <c r="D161" s="57">
        <v>600</v>
      </c>
      <c r="E161" s="54">
        <v>100</v>
      </c>
      <c r="F161" s="52" t="s">
        <v>1826</v>
      </c>
      <c r="G161" s="51" t="s">
        <v>600</v>
      </c>
      <c r="H161" s="50" t="s">
        <v>0</v>
      </c>
      <c r="I161" s="48" t="s">
        <v>3</v>
      </c>
      <c r="J161" s="47" t="s">
        <v>3</v>
      </c>
      <c r="K161" s="47" t="s">
        <v>3</v>
      </c>
      <c r="L161" s="220" t="s">
        <v>3</v>
      </c>
      <c r="M161" s="45">
        <v>4</v>
      </c>
      <c r="N161" s="42">
        <f t="shared" si="42"/>
        <v>2.4</v>
      </c>
      <c r="O161" s="41">
        <f t="shared" si="43"/>
        <v>0.24</v>
      </c>
      <c r="P161" s="40">
        <f t="shared" si="51"/>
        <v>21.599999999999998</v>
      </c>
      <c r="Q161" s="43"/>
      <c r="R161" s="42"/>
      <c r="S161" s="41"/>
      <c r="T161" s="42"/>
      <c r="U161" s="303" t="s">
        <v>35</v>
      </c>
      <c r="V161" s="38">
        <v>278</v>
      </c>
      <c r="W161" s="37">
        <f t="shared" si="48"/>
        <v>667.19999999999993</v>
      </c>
      <c r="X161" s="36">
        <f t="shared" si="49"/>
        <v>66.72</v>
      </c>
      <c r="Y161" s="349">
        <f t="shared" si="50"/>
        <v>6004.7999999999993</v>
      </c>
      <c r="Z161" s="365">
        <f t="shared" si="52"/>
        <v>981.2</v>
      </c>
      <c r="AA161" s="354">
        <f t="shared" si="44"/>
        <v>1177.44</v>
      </c>
      <c r="AB161" s="33">
        <f t="shared" si="45"/>
        <v>9812</v>
      </c>
      <c r="AC161" s="32">
        <f t="shared" si="46"/>
        <v>11774.4</v>
      </c>
      <c r="AD161" s="81"/>
      <c r="AE161" s="81"/>
      <c r="AF161" s="81"/>
      <c r="AG161" s="81"/>
      <c r="AH161" s="81"/>
      <c r="AI161" s="81"/>
      <c r="AJ161" s="81"/>
      <c r="AK161" s="49" t="s">
        <v>1829</v>
      </c>
      <c r="AL161" s="52" t="s">
        <v>1826</v>
      </c>
      <c r="AM161" s="49">
        <v>90</v>
      </c>
      <c r="AN161" s="31">
        <v>9812</v>
      </c>
      <c r="AO161" s="31">
        <f t="shared" si="47"/>
        <v>981.2</v>
      </c>
    </row>
    <row r="162" spans="1:41" ht="15" customHeight="1" x14ac:dyDescent="0.35">
      <c r="A162" s="56" t="s">
        <v>252</v>
      </c>
      <c r="B162" s="55" t="s">
        <v>260</v>
      </c>
      <c r="C162" s="57">
        <v>1000</v>
      </c>
      <c r="D162" s="57">
        <v>600</v>
      </c>
      <c r="E162" s="54">
        <v>150</v>
      </c>
      <c r="F162" s="52" t="s">
        <v>601</v>
      </c>
      <c r="G162" s="51" t="s">
        <v>602</v>
      </c>
      <c r="H162" s="50" t="s">
        <v>0</v>
      </c>
      <c r="I162" s="48" t="s">
        <v>3</v>
      </c>
      <c r="J162" s="47" t="s">
        <v>3</v>
      </c>
      <c r="K162" s="47" t="s">
        <v>3</v>
      </c>
      <c r="L162" s="220" t="s">
        <v>3</v>
      </c>
      <c r="M162" s="45">
        <v>2</v>
      </c>
      <c r="N162" s="42">
        <f t="shared" si="42"/>
        <v>1.2</v>
      </c>
      <c r="O162" s="41">
        <f t="shared" si="43"/>
        <v>0.18</v>
      </c>
      <c r="P162" s="40">
        <f t="shared" si="51"/>
        <v>16.2</v>
      </c>
      <c r="Q162" s="43"/>
      <c r="R162" s="42"/>
      <c r="S162" s="41"/>
      <c r="T162" s="42"/>
      <c r="U162" s="97" t="s">
        <v>34</v>
      </c>
      <c r="V162" s="38">
        <v>371</v>
      </c>
      <c r="W162" s="37">
        <f t="shared" si="48"/>
        <v>445.2</v>
      </c>
      <c r="X162" s="36">
        <f t="shared" si="49"/>
        <v>66.78</v>
      </c>
      <c r="Y162" s="349">
        <f t="shared" si="50"/>
        <v>6010.2</v>
      </c>
      <c r="Z162" s="365">
        <f t="shared" si="52"/>
        <v>1471.8</v>
      </c>
      <c r="AA162" s="354">
        <f t="shared" si="44"/>
        <v>1766.16</v>
      </c>
      <c r="AB162" s="33">
        <f t="shared" si="45"/>
        <v>9812</v>
      </c>
      <c r="AC162" s="32">
        <f t="shared" si="46"/>
        <v>11774.4</v>
      </c>
      <c r="AD162" s="81"/>
      <c r="AE162" s="81"/>
      <c r="AF162" s="81"/>
      <c r="AG162" s="81"/>
      <c r="AH162" s="81"/>
      <c r="AI162" s="81"/>
      <c r="AJ162" s="81"/>
      <c r="AK162" s="49" t="s">
        <v>1829</v>
      </c>
      <c r="AL162" s="52" t="s">
        <v>601</v>
      </c>
      <c r="AM162" s="49">
        <v>90</v>
      </c>
      <c r="AN162" s="31">
        <v>9812</v>
      </c>
      <c r="AO162" s="31">
        <f t="shared" si="47"/>
        <v>1471.8</v>
      </c>
    </row>
    <row r="163" spans="1:41" ht="15" customHeight="1" x14ac:dyDescent="0.35">
      <c r="A163" s="56" t="s">
        <v>252</v>
      </c>
      <c r="B163" s="53" t="s">
        <v>262</v>
      </c>
      <c r="C163" s="54">
        <v>1000</v>
      </c>
      <c r="D163" s="54">
        <v>600</v>
      </c>
      <c r="E163" s="54">
        <v>50</v>
      </c>
      <c r="F163" s="52" t="s">
        <v>1825</v>
      </c>
      <c r="G163" s="51" t="s">
        <v>603</v>
      </c>
      <c r="H163" s="50" t="s">
        <v>0</v>
      </c>
      <c r="I163" s="48" t="s">
        <v>3</v>
      </c>
      <c r="J163" s="47"/>
      <c r="K163" s="47"/>
      <c r="L163" s="220"/>
      <c r="M163" s="45">
        <v>8</v>
      </c>
      <c r="N163" s="42">
        <f t="shared" si="42"/>
        <v>4.8</v>
      </c>
      <c r="O163" s="41">
        <f t="shared" si="43"/>
        <v>0.24</v>
      </c>
      <c r="P163" s="40">
        <f t="shared" si="51"/>
        <v>21.599999999999998</v>
      </c>
      <c r="Q163" s="43"/>
      <c r="R163" s="42"/>
      <c r="S163" s="41"/>
      <c r="T163" s="42"/>
      <c r="U163" s="97" t="s">
        <v>34</v>
      </c>
      <c r="V163" s="38">
        <v>278</v>
      </c>
      <c r="W163" s="37">
        <f t="shared" si="48"/>
        <v>1334.3999999999999</v>
      </c>
      <c r="X163" s="36">
        <f t="shared" si="49"/>
        <v>66.72</v>
      </c>
      <c r="Y163" s="349">
        <f t="shared" si="50"/>
        <v>6004.7999999999993</v>
      </c>
      <c r="Z163" s="365">
        <f t="shared" si="52"/>
        <v>557.70000000000005</v>
      </c>
      <c r="AA163" s="354">
        <f t="shared" si="44"/>
        <v>669.24</v>
      </c>
      <c r="AB163" s="33">
        <f t="shared" si="45"/>
        <v>11154</v>
      </c>
      <c r="AC163" s="32">
        <f t="shared" si="46"/>
        <v>13384.8</v>
      </c>
      <c r="AD163" s="81"/>
      <c r="AE163" s="81"/>
      <c r="AF163" s="81"/>
      <c r="AG163" s="81"/>
      <c r="AH163" s="81"/>
      <c r="AI163" s="81"/>
      <c r="AJ163" s="81"/>
      <c r="AK163" s="49" t="s">
        <v>1829</v>
      </c>
      <c r="AL163" s="52" t="s">
        <v>1825</v>
      </c>
      <c r="AM163" s="49">
        <v>90</v>
      </c>
      <c r="AN163" s="31">
        <v>11154</v>
      </c>
      <c r="AO163" s="31">
        <f t="shared" si="47"/>
        <v>557.70000000000005</v>
      </c>
    </row>
    <row r="164" spans="1:41" ht="15" customHeight="1" x14ac:dyDescent="0.35">
      <c r="A164" s="56" t="s">
        <v>252</v>
      </c>
      <c r="B164" s="55" t="s">
        <v>262</v>
      </c>
      <c r="C164" s="57">
        <v>1000</v>
      </c>
      <c r="D164" s="57">
        <v>600</v>
      </c>
      <c r="E164" s="54">
        <v>100</v>
      </c>
      <c r="F164" s="52" t="s">
        <v>1827</v>
      </c>
      <c r="G164" s="51" t="s">
        <v>604</v>
      </c>
      <c r="H164" s="50" t="s">
        <v>0</v>
      </c>
      <c r="I164" s="48" t="s">
        <v>3</v>
      </c>
      <c r="J164" s="47"/>
      <c r="K164" s="47"/>
      <c r="L164" s="220"/>
      <c r="M164" s="45">
        <v>4</v>
      </c>
      <c r="N164" s="42">
        <f t="shared" si="42"/>
        <v>2.4</v>
      </c>
      <c r="O164" s="41">
        <f t="shared" si="43"/>
        <v>0.24</v>
      </c>
      <c r="P164" s="40">
        <f t="shared" si="51"/>
        <v>21.599999999999998</v>
      </c>
      <c r="Q164" s="43"/>
      <c r="R164" s="42"/>
      <c r="S164" s="41"/>
      <c r="T164" s="42"/>
      <c r="U164" s="97" t="s">
        <v>34</v>
      </c>
      <c r="V164" s="38">
        <v>278</v>
      </c>
      <c r="W164" s="37">
        <f t="shared" si="48"/>
        <v>667.19999999999993</v>
      </c>
      <c r="X164" s="36">
        <f t="shared" si="49"/>
        <v>66.72</v>
      </c>
      <c r="Y164" s="349">
        <f t="shared" si="50"/>
        <v>6004.7999999999993</v>
      </c>
      <c r="Z164" s="365">
        <f t="shared" si="52"/>
        <v>1048.3</v>
      </c>
      <c r="AA164" s="354">
        <f t="shared" si="44"/>
        <v>1257.96</v>
      </c>
      <c r="AB164" s="33">
        <f t="shared" si="45"/>
        <v>10483</v>
      </c>
      <c r="AC164" s="32">
        <f t="shared" si="46"/>
        <v>12579.6</v>
      </c>
      <c r="AD164" s="81"/>
      <c r="AE164" s="81"/>
      <c r="AF164" s="81"/>
      <c r="AG164" s="81"/>
      <c r="AH164" s="81"/>
      <c r="AI164" s="81"/>
      <c r="AJ164" s="81"/>
      <c r="AK164" s="49" t="s">
        <v>1829</v>
      </c>
      <c r="AL164" s="52" t="s">
        <v>1827</v>
      </c>
      <c r="AM164" s="49">
        <v>90</v>
      </c>
      <c r="AN164" s="31">
        <v>10483</v>
      </c>
      <c r="AO164" s="31">
        <f t="shared" si="47"/>
        <v>1048.3</v>
      </c>
    </row>
    <row r="165" spans="1:41" ht="15" customHeight="1" x14ac:dyDescent="0.35">
      <c r="A165" s="56" t="s">
        <v>252</v>
      </c>
      <c r="B165" s="55" t="s">
        <v>262</v>
      </c>
      <c r="C165" s="57">
        <v>1000</v>
      </c>
      <c r="D165" s="57">
        <v>600</v>
      </c>
      <c r="E165" s="54">
        <v>150</v>
      </c>
      <c r="F165" s="52" t="s">
        <v>605</v>
      </c>
      <c r="G165" s="51" t="s">
        <v>606</v>
      </c>
      <c r="H165" s="50" t="s">
        <v>0</v>
      </c>
      <c r="I165" s="48" t="s">
        <v>3</v>
      </c>
      <c r="J165" s="47"/>
      <c r="K165" s="47"/>
      <c r="L165" s="220"/>
      <c r="M165" s="45">
        <v>2</v>
      </c>
      <c r="N165" s="42">
        <f t="shared" si="42"/>
        <v>1.2</v>
      </c>
      <c r="O165" s="41">
        <f t="shared" si="43"/>
        <v>0.18</v>
      </c>
      <c r="P165" s="40">
        <f t="shared" si="51"/>
        <v>16.2</v>
      </c>
      <c r="Q165" s="43"/>
      <c r="R165" s="42"/>
      <c r="S165" s="41"/>
      <c r="T165" s="42"/>
      <c r="U165" s="97" t="s">
        <v>34</v>
      </c>
      <c r="V165" s="38">
        <v>371</v>
      </c>
      <c r="W165" s="37">
        <f t="shared" si="48"/>
        <v>445.2</v>
      </c>
      <c r="X165" s="36">
        <f t="shared" si="49"/>
        <v>66.78</v>
      </c>
      <c r="Y165" s="349">
        <f t="shared" si="50"/>
        <v>6010.2</v>
      </c>
      <c r="Z165" s="365">
        <f t="shared" si="52"/>
        <v>1538.9</v>
      </c>
      <c r="AA165" s="354">
        <f t="shared" si="44"/>
        <v>1846.68</v>
      </c>
      <c r="AB165" s="33">
        <f t="shared" si="45"/>
        <v>10259.299999999999</v>
      </c>
      <c r="AC165" s="32">
        <f t="shared" si="46"/>
        <v>12311.16</v>
      </c>
      <c r="AD165" s="81"/>
      <c r="AE165" s="81"/>
      <c r="AF165" s="81"/>
      <c r="AG165" s="81"/>
      <c r="AH165" s="81"/>
      <c r="AI165" s="81"/>
      <c r="AJ165" s="81"/>
      <c r="AK165" s="49" t="s">
        <v>1829</v>
      </c>
      <c r="AL165" s="52" t="s">
        <v>605</v>
      </c>
      <c r="AM165" s="49">
        <v>90</v>
      </c>
      <c r="AN165" s="31">
        <v>10259.299999999999</v>
      </c>
      <c r="AO165" s="31">
        <f t="shared" si="47"/>
        <v>1538.9</v>
      </c>
    </row>
    <row r="166" spans="1:41" ht="15" customHeight="1" x14ac:dyDescent="0.35">
      <c r="A166" s="56" t="s">
        <v>252</v>
      </c>
      <c r="B166" s="53" t="s">
        <v>263</v>
      </c>
      <c r="C166" s="54">
        <v>1000</v>
      </c>
      <c r="D166" s="54">
        <v>600</v>
      </c>
      <c r="E166" s="54">
        <v>50</v>
      </c>
      <c r="F166" s="52" t="s">
        <v>607</v>
      </c>
      <c r="G166" s="51" t="s">
        <v>608</v>
      </c>
      <c r="H166" s="50" t="s">
        <v>0</v>
      </c>
      <c r="I166" s="48" t="s">
        <v>3</v>
      </c>
      <c r="J166" s="47" t="s">
        <v>3</v>
      </c>
      <c r="K166" s="47" t="s">
        <v>3</v>
      </c>
      <c r="L166" s="220" t="s">
        <v>3</v>
      </c>
      <c r="M166" s="45">
        <v>6</v>
      </c>
      <c r="N166" s="42">
        <f t="shared" si="42"/>
        <v>3.6</v>
      </c>
      <c r="O166" s="41">
        <f t="shared" si="43"/>
        <v>0.18</v>
      </c>
      <c r="P166" s="40">
        <f t="shared" si="51"/>
        <v>19.8</v>
      </c>
      <c r="Q166" s="43"/>
      <c r="R166" s="42"/>
      <c r="S166" s="41"/>
      <c r="T166" s="42"/>
      <c r="U166" s="99" t="s">
        <v>35</v>
      </c>
      <c r="V166" s="38">
        <v>228</v>
      </c>
      <c r="W166" s="37">
        <f t="shared" si="48"/>
        <v>820.80000000000007</v>
      </c>
      <c r="X166" s="36">
        <f t="shared" si="49"/>
        <v>41.04</v>
      </c>
      <c r="Y166" s="349">
        <f t="shared" si="50"/>
        <v>4514.4000000000005</v>
      </c>
      <c r="Z166" s="365">
        <f t="shared" si="52"/>
        <v>635.36</v>
      </c>
      <c r="AA166" s="354">
        <f t="shared" si="44"/>
        <v>762.43</v>
      </c>
      <c r="AB166" s="33">
        <f t="shared" si="45"/>
        <v>12707.2</v>
      </c>
      <c r="AC166" s="32">
        <f t="shared" si="46"/>
        <v>15248.64</v>
      </c>
      <c r="AD166" s="81"/>
      <c r="AE166" s="81"/>
      <c r="AF166" s="81"/>
      <c r="AG166" s="81"/>
      <c r="AH166" s="81"/>
      <c r="AI166" s="81"/>
      <c r="AJ166" s="81"/>
      <c r="AK166" s="49" t="s">
        <v>1829</v>
      </c>
      <c r="AL166" s="52" t="s">
        <v>607</v>
      </c>
      <c r="AM166" s="49">
        <v>110</v>
      </c>
      <c r="AN166" s="31">
        <v>12707.2</v>
      </c>
      <c r="AO166" s="31">
        <f t="shared" si="47"/>
        <v>635.36</v>
      </c>
    </row>
    <row r="167" spans="1:41" ht="15" customHeight="1" x14ac:dyDescent="0.35">
      <c r="A167" s="56" t="s">
        <v>252</v>
      </c>
      <c r="B167" s="55" t="s">
        <v>263</v>
      </c>
      <c r="C167" s="57">
        <v>1000</v>
      </c>
      <c r="D167" s="57">
        <v>600</v>
      </c>
      <c r="E167" s="54">
        <v>100</v>
      </c>
      <c r="F167" s="52" t="s">
        <v>609</v>
      </c>
      <c r="G167" s="51" t="s">
        <v>610</v>
      </c>
      <c r="H167" s="50" t="s">
        <v>0</v>
      </c>
      <c r="I167" s="48" t="s">
        <v>3</v>
      </c>
      <c r="J167" s="47" t="s">
        <v>3</v>
      </c>
      <c r="K167" s="47" t="s">
        <v>3</v>
      </c>
      <c r="L167" s="220" t="s">
        <v>3</v>
      </c>
      <c r="M167" s="45">
        <v>3</v>
      </c>
      <c r="N167" s="42">
        <f t="shared" si="42"/>
        <v>1.8</v>
      </c>
      <c r="O167" s="41">
        <f t="shared" si="43"/>
        <v>0.18</v>
      </c>
      <c r="P167" s="40">
        <f t="shared" si="51"/>
        <v>19.8</v>
      </c>
      <c r="Q167" s="43"/>
      <c r="R167" s="42"/>
      <c r="S167" s="41"/>
      <c r="T167" s="42"/>
      <c r="U167" s="303" t="s">
        <v>35</v>
      </c>
      <c r="V167" s="38">
        <v>304</v>
      </c>
      <c r="W167" s="37">
        <f t="shared" si="48"/>
        <v>547.20000000000005</v>
      </c>
      <c r="X167" s="36">
        <f t="shared" si="49"/>
        <v>54.72</v>
      </c>
      <c r="Y167" s="349">
        <f t="shared" si="50"/>
        <v>6019.2</v>
      </c>
      <c r="Z167" s="365">
        <f t="shared" si="52"/>
        <v>1270.5</v>
      </c>
      <c r="AA167" s="354">
        <f t="shared" si="44"/>
        <v>1524.6</v>
      </c>
      <c r="AB167" s="33">
        <f t="shared" si="45"/>
        <v>12705</v>
      </c>
      <c r="AC167" s="32">
        <f t="shared" si="46"/>
        <v>15246</v>
      </c>
      <c r="AD167" s="81"/>
      <c r="AE167" s="81"/>
      <c r="AF167" s="81"/>
      <c r="AG167" s="81"/>
      <c r="AH167" s="81"/>
      <c r="AI167" s="81"/>
      <c r="AJ167" s="81"/>
      <c r="AK167" s="49" t="s">
        <v>1829</v>
      </c>
      <c r="AL167" s="52" t="s">
        <v>609</v>
      </c>
      <c r="AM167" s="49">
        <v>110</v>
      </c>
      <c r="AN167" s="31">
        <v>12705</v>
      </c>
      <c r="AO167" s="31">
        <f t="shared" si="47"/>
        <v>1270.5</v>
      </c>
    </row>
    <row r="168" spans="1:41" ht="15" customHeight="1" x14ac:dyDescent="0.35">
      <c r="A168" s="56" t="s">
        <v>252</v>
      </c>
      <c r="B168" s="55" t="s">
        <v>263</v>
      </c>
      <c r="C168" s="57">
        <v>1000</v>
      </c>
      <c r="D168" s="57">
        <v>600</v>
      </c>
      <c r="E168" s="54">
        <v>150</v>
      </c>
      <c r="F168" s="52" t="s">
        <v>611</v>
      </c>
      <c r="G168" s="51" t="s">
        <v>612</v>
      </c>
      <c r="H168" s="50" t="s">
        <v>0</v>
      </c>
      <c r="I168" s="48" t="s">
        <v>3</v>
      </c>
      <c r="J168" s="47" t="s">
        <v>3</v>
      </c>
      <c r="K168" s="47" t="s">
        <v>3</v>
      </c>
      <c r="L168" s="220" t="s">
        <v>3</v>
      </c>
      <c r="M168" s="45">
        <v>2</v>
      </c>
      <c r="N168" s="42">
        <f t="shared" ref="N168:N187" si="53">M168*C168*D168/1000000</f>
        <v>1.2</v>
      </c>
      <c r="O168" s="41">
        <f t="shared" ref="O168:O187" si="54">N168*E168/1000</f>
        <v>0.18</v>
      </c>
      <c r="P168" s="40">
        <f t="shared" si="51"/>
        <v>19.8</v>
      </c>
      <c r="Q168" s="43"/>
      <c r="R168" s="42"/>
      <c r="S168" s="41"/>
      <c r="T168" s="42"/>
      <c r="U168" s="97" t="s">
        <v>34</v>
      </c>
      <c r="V168" s="38">
        <v>304</v>
      </c>
      <c r="W168" s="37">
        <f t="shared" si="48"/>
        <v>364.8</v>
      </c>
      <c r="X168" s="36">
        <f t="shared" si="49"/>
        <v>54.72</v>
      </c>
      <c r="Y168" s="349">
        <f t="shared" si="50"/>
        <v>6019.2</v>
      </c>
      <c r="Z168" s="365">
        <f t="shared" si="52"/>
        <v>1905.86</v>
      </c>
      <c r="AA168" s="354">
        <f t="shared" ref="AA168:AA187" si="55">ROUND(Z168*1.2,2)</f>
        <v>2287.0300000000002</v>
      </c>
      <c r="AB168" s="33">
        <f t="shared" ref="AB168:AB187" si="56">ROUND(AN168*(1-$AC$15),2)</f>
        <v>12705.7</v>
      </c>
      <c r="AC168" s="32">
        <f t="shared" ref="AC168:AC187" si="57">ROUND(AB168*1.2,2)</f>
        <v>15246.84</v>
      </c>
      <c r="AD168" s="81"/>
      <c r="AE168" s="81"/>
      <c r="AF168" s="81"/>
      <c r="AG168" s="81"/>
      <c r="AH168" s="81"/>
      <c r="AI168" s="81"/>
      <c r="AJ168" s="81"/>
      <c r="AK168" s="49" t="s">
        <v>1829</v>
      </c>
      <c r="AL168" s="52" t="s">
        <v>611</v>
      </c>
      <c r="AM168" s="49">
        <v>110</v>
      </c>
      <c r="AN168" s="31">
        <v>12705.7</v>
      </c>
      <c r="AO168" s="31">
        <f t="shared" ref="AO168:AO187" si="58">Z168</f>
        <v>1905.86</v>
      </c>
    </row>
    <row r="169" spans="1:41" ht="15" customHeight="1" x14ac:dyDescent="0.35">
      <c r="A169" s="56" t="s">
        <v>252</v>
      </c>
      <c r="B169" s="53" t="s">
        <v>265</v>
      </c>
      <c r="C169" s="54">
        <v>1000</v>
      </c>
      <c r="D169" s="54">
        <v>600</v>
      </c>
      <c r="E169" s="54">
        <v>50</v>
      </c>
      <c r="F169" s="52" t="s">
        <v>613</v>
      </c>
      <c r="G169" s="51" t="s">
        <v>614</v>
      </c>
      <c r="H169" s="50" t="s">
        <v>0</v>
      </c>
      <c r="I169" s="48" t="s">
        <v>3</v>
      </c>
      <c r="J169" s="47"/>
      <c r="K169" s="47"/>
      <c r="L169" s="220"/>
      <c r="M169" s="45">
        <v>6</v>
      </c>
      <c r="N169" s="42">
        <f t="shared" si="53"/>
        <v>3.6</v>
      </c>
      <c r="O169" s="41">
        <f t="shared" si="54"/>
        <v>0.18</v>
      </c>
      <c r="P169" s="40">
        <f t="shared" si="51"/>
        <v>19.8</v>
      </c>
      <c r="Q169" s="43"/>
      <c r="R169" s="42"/>
      <c r="S169" s="41"/>
      <c r="T169" s="42"/>
      <c r="U169" s="97" t="s">
        <v>34</v>
      </c>
      <c r="V169" s="38">
        <v>304</v>
      </c>
      <c r="W169" s="37">
        <f t="shared" si="48"/>
        <v>1094.4000000000001</v>
      </c>
      <c r="X169" s="36">
        <f t="shared" si="49"/>
        <v>54.72</v>
      </c>
      <c r="Y169" s="349">
        <f t="shared" si="50"/>
        <v>6019.2</v>
      </c>
      <c r="Z169" s="365">
        <f t="shared" si="52"/>
        <v>702.46</v>
      </c>
      <c r="AA169" s="354">
        <f t="shared" si="55"/>
        <v>842.95</v>
      </c>
      <c r="AB169" s="33">
        <f t="shared" si="56"/>
        <v>14049.2</v>
      </c>
      <c r="AC169" s="32">
        <f t="shared" si="57"/>
        <v>16859.04</v>
      </c>
      <c r="AD169" s="81"/>
      <c r="AE169" s="81"/>
      <c r="AF169" s="81"/>
      <c r="AG169" s="81"/>
      <c r="AH169" s="81"/>
      <c r="AI169" s="81"/>
      <c r="AJ169" s="81"/>
      <c r="AK169" s="49" t="s">
        <v>1829</v>
      </c>
      <c r="AL169" s="52" t="s">
        <v>613</v>
      </c>
      <c r="AM169" s="49">
        <v>110</v>
      </c>
      <c r="AN169" s="31">
        <v>14049.2</v>
      </c>
      <c r="AO169" s="31">
        <f t="shared" si="58"/>
        <v>702.46</v>
      </c>
    </row>
    <row r="170" spans="1:41" ht="15" customHeight="1" x14ac:dyDescent="0.35">
      <c r="A170" s="56" t="s">
        <v>252</v>
      </c>
      <c r="B170" s="55" t="s">
        <v>265</v>
      </c>
      <c r="C170" s="57">
        <v>1000</v>
      </c>
      <c r="D170" s="57">
        <v>600</v>
      </c>
      <c r="E170" s="54">
        <v>100</v>
      </c>
      <c r="F170" s="52" t="s">
        <v>615</v>
      </c>
      <c r="G170" s="51" t="s">
        <v>616</v>
      </c>
      <c r="H170" s="50" t="s">
        <v>0</v>
      </c>
      <c r="I170" s="48" t="s">
        <v>3</v>
      </c>
      <c r="J170" s="47"/>
      <c r="K170" s="47"/>
      <c r="L170" s="220"/>
      <c r="M170" s="45">
        <v>3</v>
      </c>
      <c r="N170" s="42">
        <f t="shared" si="53"/>
        <v>1.8</v>
      </c>
      <c r="O170" s="41">
        <f t="shared" si="54"/>
        <v>0.18</v>
      </c>
      <c r="P170" s="40">
        <f t="shared" si="51"/>
        <v>19.8</v>
      </c>
      <c r="Q170" s="43"/>
      <c r="R170" s="42"/>
      <c r="S170" s="41"/>
      <c r="T170" s="42"/>
      <c r="U170" s="97" t="s">
        <v>34</v>
      </c>
      <c r="V170" s="38">
        <v>304</v>
      </c>
      <c r="W170" s="37">
        <f t="shared" si="48"/>
        <v>547.20000000000005</v>
      </c>
      <c r="X170" s="36">
        <f t="shared" si="49"/>
        <v>54.72</v>
      </c>
      <c r="Y170" s="349">
        <f t="shared" si="50"/>
        <v>6019.2</v>
      </c>
      <c r="Z170" s="365">
        <f t="shared" si="52"/>
        <v>1337.6</v>
      </c>
      <c r="AA170" s="354">
        <f t="shared" si="55"/>
        <v>1605.12</v>
      </c>
      <c r="AB170" s="33">
        <f t="shared" si="56"/>
        <v>13376</v>
      </c>
      <c r="AC170" s="32">
        <f t="shared" si="57"/>
        <v>16051.2</v>
      </c>
      <c r="AD170" s="81"/>
      <c r="AE170" s="81"/>
      <c r="AF170" s="81"/>
      <c r="AG170" s="81"/>
      <c r="AH170" s="81"/>
      <c r="AI170" s="81"/>
      <c r="AJ170" s="81"/>
      <c r="AK170" s="49" t="s">
        <v>1829</v>
      </c>
      <c r="AL170" s="52" t="s">
        <v>615</v>
      </c>
      <c r="AM170" s="49">
        <v>110</v>
      </c>
      <c r="AN170" s="31">
        <v>13376</v>
      </c>
      <c r="AO170" s="31">
        <f t="shared" si="58"/>
        <v>1337.6</v>
      </c>
    </row>
    <row r="171" spans="1:41" ht="15" customHeight="1" x14ac:dyDescent="0.35">
      <c r="A171" s="56" t="s">
        <v>252</v>
      </c>
      <c r="B171" s="55" t="s">
        <v>265</v>
      </c>
      <c r="C171" s="57">
        <v>1000</v>
      </c>
      <c r="D171" s="57">
        <v>600</v>
      </c>
      <c r="E171" s="54">
        <v>150</v>
      </c>
      <c r="F171" s="52" t="s">
        <v>617</v>
      </c>
      <c r="G171" s="51" t="s">
        <v>618</v>
      </c>
      <c r="H171" s="50" t="s">
        <v>0</v>
      </c>
      <c r="I171" s="48" t="s">
        <v>3</v>
      </c>
      <c r="J171" s="47"/>
      <c r="K171" s="47"/>
      <c r="L171" s="220"/>
      <c r="M171" s="45">
        <v>2</v>
      </c>
      <c r="N171" s="42">
        <f t="shared" si="53"/>
        <v>1.2</v>
      </c>
      <c r="O171" s="41">
        <f t="shared" si="54"/>
        <v>0.18</v>
      </c>
      <c r="P171" s="40">
        <f t="shared" si="51"/>
        <v>19.8</v>
      </c>
      <c r="Q171" s="43"/>
      <c r="R171" s="42"/>
      <c r="S171" s="41"/>
      <c r="T171" s="42"/>
      <c r="U171" s="97" t="s">
        <v>34</v>
      </c>
      <c r="V171" s="38">
        <v>304</v>
      </c>
      <c r="W171" s="37">
        <f t="shared" ref="W171:W187" si="59">IF($H171="пач./пал.",$V171*R171,$V171*N171)</f>
        <v>364.8</v>
      </c>
      <c r="X171" s="36">
        <f t="shared" ref="X171:X187" si="60">IF($H171="пач./пал.",$V171*S171,$V171*O171)</f>
        <v>54.72</v>
      </c>
      <c r="Y171" s="349">
        <f t="shared" ref="Y171:Y187" si="61">IF($H171="пач./пал.",$V171*T171,$V171*P171)</f>
        <v>6019.2</v>
      </c>
      <c r="Z171" s="365">
        <f t="shared" si="52"/>
        <v>1972.97</v>
      </c>
      <c r="AA171" s="354">
        <f t="shared" si="55"/>
        <v>2367.56</v>
      </c>
      <c r="AB171" s="33">
        <f t="shared" si="56"/>
        <v>13153.1</v>
      </c>
      <c r="AC171" s="32">
        <f t="shared" si="57"/>
        <v>15783.72</v>
      </c>
      <c r="AD171" s="81"/>
      <c r="AE171" s="81"/>
      <c r="AF171" s="81"/>
      <c r="AG171" s="81"/>
      <c r="AH171" s="81"/>
      <c r="AI171" s="81"/>
      <c r="AJ171" s="81"/>
      <c r="AK171" s="49" t="s">
        <v>1829</v>
      </c>
      <c r="AL171" s="52" t="s">
        <v>617</v>
      </c>
      <c r="AM171" s="49">
        <v>110</v>
      </c>
      <c r="AN171" s="31">
        <v>13153.1</v>
      </c>
      <c r="AO171" s="31">
        <f t="shared" si="58"/>
        <v>1972.97</v>
      </c>
    </row>
    <row r="172" spans="1:41" ht="15" customHeight="1" x14ac:dyDescent="0.35">
      <c r="A172" s="56" t="s">
        <v>252</v>
      </c>
      <c r="B172" s="53" t="s">
        <v>266</v>
      </c>
      <c r="C172" s="54">
        <v>1000</v>
      </c>
      <c r="D172" s="54">
        <v>600</v>
      </c>
      <c r="E172" s="54">
        <v>50</v>
      </c>
      <c r="F172" s="52" t="s">
        <v>619</v>
      </c>
      <c r="G172" s="51" t="s">
        <v>620</v>
      </c>
      <c r="H172" s="50" t="s">
        <v>0</v>
      </c>
      <c r="I172" s="48" t="s">
        <v>3</v>
      </c>
      <c r="J172" s="47" t="s">
        <v>3</v>
      </c>
      <c r="K172" s="47" t="s">
        <v>3</v>
      </c>
      <c r="L172" s="220" t="s">
        <v>3</v>
      </c>
      <c r="M172" s="45">
        <v>4</v>
      </c>
      <c r="N172" s="42">
        <f t="shared" si="53"/>
        <v>2.4</v>
      </c>
      <c r="O172" s="41">
        <f t="shared" si="54"/>
        <v>0.12</v>
      </c>
      <c r="P172" s="40">
        <f t="shared" si="51"/>
        <v>16.8</v>
      </c>
      <c r="Q172" s="43"/>
      <c r="R172" s="42"/>
      <c r="S172" s="41"/>
      <c r="T172" s="42"/>
      <c r="U172" s="97" t="s">
        <v>34</v>
      </c>
      <c r="V172" s="38">
        <v>358</v>
      </c>
      <c r="W172" s="37">
        <f t="shared" si="59"/>
        <v>859.19999999999993</v>
      </c>
      <c r="X172" s="36">
        <f t="shared" si="60"/>
        <v>42.96</v>
      </c>
      <c r="Y172" s="349">
        <f t="shared" si="61"/>
        <v>6014.4000000000005</v>
      </c>
      <c r="Z172" s="365">
        <f t="shared" si="52"/>
        <v>825.66</v>
      </c>
      <c r="AA172" s="354">
        <f t="shared" si="55"/>
        <v>990.79</v>
      </c>
      <c r="AB172" s="33">
        <f t="shared" si="56"/>
        <v>16513.2</v>
      </c>
      <c r="AC172" s="32">
        <f t="shared" si="57"/>
        <v>19815.84</v>
      </c>
      <c r="AD172" s="81"/>
      <c r="AE172" s="81"/>
      <c r="AF172" s="81"/>
      <c r="AG172" s="81"/>
      <c r="AH172" s="81"/>
      <c r="AI172" s="81"/>
      <c r="AJ172" s="81"/>
      <c r="AK172" s="49" t="s">
        <v>1829</v>
      </c>
      <c r="AL172" s="52" t="s">
        <v>619</v>
      </c>
      <c r="AM172" s="49">
        <v>140</v>
      </c>
      <c r="AN172" s="31">
        <v>16513.2</v>
      </c>
      <c r="AO172" s="31">
        <f t="shared" si="58"/>
        <v>825.66</v>
      </c>
    </row>
    <row r="173" spans="1:41" ht="15" customHeight="1" x14ac:dyDescent="0.35">
      <c r="A173" s="56" t="s">
        <v>252</v>
      </c>
      <c r="B173" s="55" t="s">
        <v>266</v>
      </c>
      <c r="C173" s="57">
        <v>1000</v>
      </c>
      <c r="D173" s="57">
        <v>600</v>
      </c>
      <c r="E173" s="54">
        <v>100</v>
      </c>
      <c r="F173" s="52" t="s">
        <v>621</v>
      </c>
      <c r="G173" s="51" t="s">
        <v>622</v>
      </c>
      <c r="H173" s="50" t="s">
        <v>0</v>
      </c>
      <c r="I173" s="48" t="s">
        <v>3</v>
      </c>
      <c r="J173" s="47" t="s">
        <v>3</v>
      </c>
      <c r="K173" s="47" t="s">
        <v>3</v>
      </c>
      <c r="L173" s="220" t="s">
        <v>3</v>
      </c>
      <c r="M173" s="45">
        <v>2</v>
      </c>
      <c r="N173" s="42">
        <f t="shared" si="53"/>
        <v>1.2</v>
      </c>
      <c r="O173" s="41">
        <f t="shared" si="54"/>
        <v>0.12</v>
      </c>
      <c r="P173" s="40">
        <f t="shared" si="51"/>
        <v>16.8</v>
      </c>
      <c r="Q173" s="43"/>
      <c r="R173" s="42"/>
      <c r="S173" s="41"/>
      <c r="T173" s="42"/>
      <c r="U173" s="97" t="s">
        <v>34</v>
      </c>
      <c r="V173" s="38">
        <v>358</v>
      </c>
      <c r="W173" s="37">
        <f t="shared" si="59"/>
        <v>429.59999999999997</v>
      </c>
      <c r="X173" s="36">
        <f t="shared" si="60"/>
        <v>42.96</v>
      </c>
      <c r="Y173" s="349">
        <f t="shared" si="61"/>
        <v>6014.4000000000005</v>
      </c>
      <c r="Z173" s="365">
        <f t="shared" si="52"/>
        <v>1651.1</v>
      </c>
      <c r="AA173" s="354">
        <f t="shared" si="55"/>
        <v>1981.32</v>
      </c>
      <c r="AB173" s="33">
        <f t="shared" si="56"/>
        <v>16511</v>
      </c>
      <c r="AC173" s="32">
        <f t="shared" si="57"/>
        <v>19813.2</v>
      </c>
      <c r="AD173" s="81"/>
      <c r="AE173" s="81"/>
      <c r="AF173" s="81"/>
      <c r="AG173" s="81"/>
      <c r="AH173" s="81"/>
      <c r="AI173" s="81"/>
      <c r="AJ173" s="81"/>
      <c r="AK173" s="49" t="s">
        <v>1829</v>
      </c>
      <c r="AL173" s="52" t="s">
        <v>621</v>
      </c>
      <c r="AM173" s="49">
        <v>140</v>
      </c>
      <c r="AN173" s="31">
        <v>16511</v>
      </c>
      <c r="AO173" s="31">
        <f t="shared" si="58"/>
        <v>1651.1</v>
      </c>
    </row>
    <row r="174" spans="1:41" ht="15" customHeight="1" x14ac:dyDescent="0.35">
      <c r="A174" s="56" t="s">
        <v>252</v>
      </c>
      <c r="B174" s="55" t="s">
        <v>266</v>
      </c>
      <c r="C174" s="57">
        <v>1000</v>
      </c>
      <c r="D174" s="57">
        <v>600</v>
      </c>
      <c r="E174" s="54">
        <v>150</v>
      </c>
      <c r="F174" s="52" t="s">
        <v>623</v>
      </c>
      <c r="G174" s="51" t="s">
        <v>624</v>
      </c>
      <c r="H174" s="50" t="s">
        <v>0</v>
      </c>
      <c r="I174" s="48" t="s">
        <v>3</v>
      </c>
      <c r="J174" s="47" t="s">
        <v>3</v>
      </c>
      <c r="K174" s="47" t="s">
        <v>3</v>
      </c>
      <c r="L174" s="220" t="s">
        <v>3</v>
      </c>
      <c r="M174" s="45">
        <v>2</v>
      </c>
      <c r="N174" s="42">
        <f t="shared" si="53"/>
        <v>1.2</v>
      </c>
      <c r="O174" s="41">
        <f t="shared" si="54"/>
        <v>0.18</v>
      </c>
      <c r="P174" s="40">
        <f t="shared" si="51"/>
        <v>25.2</v>
      </c>
      <c r="Q174" s="43"/>
      <c r="R174" s="42"/>
      <c r="S174" s="41"/>
      <c r="T174" s="42"/>
      <c r="U174" s="97" t="s">
        <v>34</v>
      </c>
      <c r="V174" s="38">
        <v>239</v>
      </c>
      <c r="W174" s="37">
        <f t="shared" si="59"/>
        <v>286.8</v>
      </c>
      <c r="X174" s="36">
        <f t="shared" si="60"/>
        <v>43.019999999999996</v>
      </c>
      <c r="Y174" s="349">
        <f t="shared" si="61"/>
        <v>6022.8</v>
      </c>
      <c r="Z174" s="365">
        <f t="shared" si="52"/>
        <v>2476.7600000000002</v>
      </c>
      <c r="AA174" s="354">
        <f t="shared" si="55"/>
        <v>2972.11</v>
      </c>
      <c r="AB174" s="33">
        <f t="shared" si="56"/>
        <v>16511.7</v>
      </c>
      <c r="AC174" s="32">
        <f t="shared" si="57"/>
        <v>19814.04</v>
      </c>
      <c r="AD174" s="81"/>
      <c r="AE174" s="81"/>
      <c r="AF174" s="81"/>
      <c r="AG174" s="81"/>
      <c r="AH174" s="81"/>
      <c r="AI174" s="81"/>
      <c r="AJ174" s="81"/>
      <c r="AK174" s="49" t="s">
        <v>1829</v>
      </c>
      <c r="AL174" s="52" t="s">
        <v>623</v>
      </c>
      <c r="AM174" s="49">
        <v>140</v>
      </c>
      <c r="AN174" s="31">
        <v>16511.7</v>
      </c>
      <c r="AO174" s="31">
        <f t="shared" si="58"/>
        <v>2476.7600000000002</v>
      </c>
    </row>
    <row r="175" spans="1:41" ht="15" customHeight="1" x14ac:dyDescent="0.35">
      <c r="A175" s="56" t="s">
        <v>252</v>
      </c>
      <c r="B175" s="53" t="s">
        <v>268</v>
      </c>
      <c r="C175" s="54">
        <v>1000</v>
      </c>
      <c r="D175" s="54">
        <v>600</v>
      </c>
      <c r="E175" s="54">
        <v>50</v>
      </c>
      <c r="F175" s="52" t="s">
        <v>625</v>
      </c>
      <c r="G175" s="51" t="s">
        <v>626</v>
      </c>
      <c r="H175" s="50" t="s">
        <v>0</v>
      </c>
      <c r="I175" s="48" t="s">
        <v>3</v>
      </c>
      <c r="J175" s="47"/>
      <c r="K175" s="47"/>
      <c r="L175" s="220"/>
      <c r="M175" s="45">
        <v>4</v>
      </c>
      <c r="N175" s="42">
        <f t="shared" si="53"/>
        <v>2.4</v>
      </c>
      <c r="O175" s="41">
        <f t="shared" si="54"/>
        <v>0.12</v>
      </c>
      <c r="P175" s="40">
        <f t="shared" si="51"/>
        <v>16.8</v>
      </c>
      <c r="Q175" s="43"/>
      <c r="R175" s="42"/>
      <c r="S175" s="41"/>
      <c r="T175" s="42"/>
      <c r="U175" s="97" t="s">
        <v>34</v>
      </c>
      <c r="V175" s="38">
        <v>358</v>
      </c>
      <c r="W175" s="37">
        <f t="shared" si="59"/>
        <v>859.19999999999993</v>
      </c>
      <c r="X175" s="36">
        <f t="shared" si="60"/>
        <v>42.96</v>
      </c>
      <c r="Y175" s="349">
        <f t="shared" si="61"/>
        <v>6014.4000000000005</v>
      </c>
      <c r="Z175" s="365">
        <f t="shared" si="52"/>
        <v>892.76</v>
      </c>
      <c r="AA175" s="354">
        <f t="shared" si="55"/>
        <v>1071.31</v>
      </c>
      <c r="AB175" s="33">
        <f t="shared" si="56"/>
        <v>17855.2</v>
      </c>
      <c r="AC175" s="32">
        <f t="shared" si="57"/>
        <v>21426.240000000002</v>
      </c>
      <c r="AD175" s="81"/>
      <c r="AE175" s="81"/>
      <c r="AF175" s="81"/>
      <c r="AG175" s="81"/>
      <c r="AH175" s="81"/>
      <c r="AI175" s="81"/>
      <c r="AJ175" s="81"/>
      <c r="AK175" s="49" t="s">
        <v>1829</v>
      </c>
      <c r="AL175" s="52" t="s">
        <v>625</v>
      </c>
      <c r="AM175" s="49">
        <v>140</v>
      </c>
      <c r="AN175" s="31">
        <v>17855.2</v>
      </c>
      <c r="AO175" s="31">
        <f t="shared" si="58"/>
        <v>892.76</v>
      </c>
    </row>
    <row r="176" spans="1:41" ht="15" customHeight="1" thickBot="1" x14ac:dyDescent="0.4">
      <c r="A176" s="56" t="s">
        <v>252</v>
      </c>
      <c r="B176" s="55" t="s">
        <v>268</v>
      </c>
      <c r="C176" s="57">
        <v>1000</v>
      </c>
      <c r="D176" s="57">
        <v>600</v>
      </c>
      <c r="E176" s="54">
        <v>100</v>
      </c>
      <c r="F176" s="52" t="s">
        <v>627</v>
      </c>
      <c r="G176" s="51" t="s">
        <v>628</v>
      </c>
      <c r="H176" s="50" t="s">
        <v>0</v>
      </c>
      <c r="I176" s="48" t="s">
        <v>3</v>
      </c>
      <c r="J176" s="47"/>
      <c r="K176" s="47"/>
      <c r="L176" s="220"/>
      <c r="M176" s="45">
        <v>2</v>
      </c>
      <c r="N176" s="42">
        <f t="shared" si="53"/>
        <v>1.2</v>
      </c>
      <c r="O176" s="41">
        <f t="shared" si="54"/>
        <v>0.12</v>
      </c>
      <c r="P176" s="40">
        <f t="shared" si="51"/>
        <v>16.8</v>
      </c>
      <c r="Q176" s="43"/>
      <c r="R176" s="42"/>
      <c r="S176" s="41"/>
      <c r="T176" s="42"/>
      <c r="U176" s="97" t="s">
        <v>34</v>
      </c>
      <c r="V176" s="38">
        <v>358</v>
      </c>
      <c r="W176" s="37">
        <f t="shared" si="59"/>
        <v>429.59999999999997</v>
      </c>
      <c r="X176" s="36">
        <f t="shared" si="60"/>
        <v>42.96</v>
      </c>
      <c r="Y176" s="349">
        <f t="shared" si="61"/>
        <v>6014.4000000000005</v>
      </c>
      <c r="Z176" s="366">
        <f t="shared" si="52"/>
        <v>1718.2</v>
      </c>
      <c r="AA176" s="354">
        <f t="shared" si="55"/>
        <v>2061.84</v>
      </c>
      <c r="AB176" s="33">
        <f t="shared" si="56"/>
        <v>17182</v>
      </c>
      <c r="AC176" s="32">
        <f t="shared" si="57"/>
        <v>20618.400000000001</v>
      </c>
      <c r="AD176" s="81"/>
      <c r="AE176" s="81"/>
      <c r="AF176" s="81"/>
      <c r="AG176" s="81"/>
      <c r="AH176" s="81"/>
      <c r="AI176" s="81"/>
      <c r="AJ176" s="81"/>
      <c r="AK176" s="294" t="s">
        <v>1829</v>
      </c>
      <c r="AL176" s="52" t="s">
        <v>627</v>
      </c>
      <c r="AM176" s="294">
        <v>140</v>
      </c>
      <c r="AN176" s="8">
        <v>17182</v>
      </c>
      <c r="AO176" s="8">
        <f t="shared" si="58"/>
        <v>1718.2</v>
      </c>
    </row>
    <row r="177" spans="1:41" ht="15" customHeight="1" x14ac:dyDescent="0.35">
      <c r="A177" s="80" t="s">
        <v>270</v>
      </c>
      <c r="B177" s="78" t="s">
        <v>322</v>
      </c>
      <c r="C177" s="79">
        <v>1000</v>
      </c>
      <c r="D177" s="79">
        <v>600</v>
      </c>
      <c r="E177" s="79">
        <v>25</v>
      </c>
      <c r="F177" s="77" t="s">
        <v>629</v>
      </c>
      <c r="G177" s="76" t="s">
        <v>630</v>
      </c>
      <c r="H177" s="75" t="s">
        <v>0</v>
      </c>
      <c r="I177" s="74"/>
      <c r="J177" s="73" t="s">
        <v>3</v>
      </c>
      <c r="K177" s="73"/>
      <c r="L177" s="219"/>
      <c r="M177" s="71">
        <v>8</v>
      </c>
      <c r="N177" s="68">
        <f t="shared" si="53"/>
        <v>4.8</v>
      </c>
      <c r="O177" s="67">
        <f t="shared" si="54"/>
        <v>0.12</v>
      </c>
      <c r="P177" s="66">
        <f t="shared" si="51"/>
        <v>13.2</v>
      </c>
      <c r="Q177" s="69"/>
      <c r="R177" s="68"/>
      <c r="S177" s="67"/>
      <c r="T177" s="68"/>
      <c r="U177" s="98" t="s">
        <v>34</v>
      </c>
      <c r="V177" s="64">
        <v>682</v>
      </c>
      <c r="W177" s="63">
        <f t="shared" si="59"/>
        <v>3273.6</v>
      </c>
      <c r="X177" s="62">
        <f t="shared" si="60"/>
        <v>81.84</v>
      </c>
      <c r="Y177" s="348">
        <f t="shared" si="61"/>
        <v>9002.4</v>
      </c>
      <c r="Z177" s="364">
        <f t="shared" si="52"/>
        <v>763.4</v>
      </c>
      <c r="AA177" s="353">
        <f t="shared" si="55"/>
        <v>916.08</v>
      </c>
      <c r="AB177" s="60">
        <f t="shared" si="56"/>
        <v>30536</v>
      </c>
      <c r="AC177" s="59">
        <f t="shared" si="57"/>
        <v>36643.199999999997</v>
      </c>
      <c r="AD177" s="81"/>
      <c r="AE177" s="81"/>
      <c r="AF177" s="81"/>
      <c r="AG177" s="81"/>
      <c r="AH177" s="81"/>
      <c r="AI177" s="81"/>
      <c r="AJ177" s="81"/>
      <c r="AK177" s="295" t="s">
        <v>1829</v>
      </c>
      <c r="AL177" s="77" t="s">
        <v>629</v>
      </c>
      <c r="AM177" s="295">
        <v>110</v>
      </c>
      <c r="AN177" s="296">
        <v>30536</v>
      </c>
      <c r="AO177" s="296">
        <f t="shared" si="58"/>
        <v>763.4</v>
      </c>
    </row>
    <row r="178" spans="1:41" ht="15" customHeight="1" x14ac:dyDescent="0.35">
      <c r="A178" s="56" t="s">
        <v>270</v>
      </c>
      <c r="B178" s="55" t="s">
        <v>322</v>
      </c>
      <c r="C178" s="57">
        <v>1000</v>
      </c>
      <c r="D178" s="57">
        <v>600</v>
      </c>
      <c r="E178" s="54">
        <v>30</v>
      </c>
      <c r="F178" s="52" t="s">
        <v>631</v>
      </c>
      <c r="G178" s="51" t="s">
        <v>632</v>
      </c>
      <c r="H178" s="50" t="s">
        <v>0</v>
      </c>
      <c r="I178" s="48"/>
      <c r="J178" s="47" t="s">
        <v>3</v>
      </c>
      <c r="K178" s="47"/>
      <c r="L178" s="220"/>
      <c r="M178" s="45">
        <v>6</v>
      </c>
      <c r="N178" s="42">
        <f t="shared" si="53"/>
        <v>3.6</v>
      </c>
      <c r="O178" s="41">
        <f t="shared" si="54"/>
        <v>0.108</v>
      </c>
      <c r="P178" s="40">
        <f t="shared" si="51"/>
        <v>11.879999999999999</v>
      </c>
      <c r="Q178" s="43"/>
      <c r="R178" s="42"/>
      <c r="S178" s="41"/>
      <c r="T178" s="42"/>
      <c r="U178" s="97" t="s">
        <v>34</v>
      </c>
      <c r="V178" s="38">
        <v>758</v>
      </c>
      <c r="W178" s="37">
        <f t="shared" si="59"/>
        <v>2728.8</v>
      </c>
      <c r="X178" s="36">
        <f t="shared" si="60"/>
        <v>81.864000000000004</v>
      </c>
      <c r="Y178" s="349">
        <f t="shared" si="61"/>
        <v>9005.0399999999991</v>
      </c>
      <c r="Z178" s="365">
        <f t="shared" si="52"/>
        <v>916.08</v>
      </c>
      <c r="AA178" s="354">
        <f t="shared" si="55"/>
        <v>1099.3</v>
      </c>
      <c r="AB178" s="33">
        <f t="shared" si="56"/>
        <v>30536</v>
      </c>
      <c r="AC178" s="32">
        <f t="shared" si="57"/>
        <v>36643.199999999997</v>
      </c>
      <c r="AD178" s="81"/>
      <c r="AE178" s="81"/>
      <c r="AF178" s="81"/>
      <c r="AG178" s="81"/>
      <c r="AH178" s="81"/>
      <c r="AI178" s="81"/>
      <c r="AJ178" s="81"/>
      <c r="AK178" s="49" t="s">
        <v>1829</v>
      </c>
      <c r="AL178" s="52" t="s">
        <v>631</v>
      </c>
      <c r="AM178" s="49">
        <v>110</v>
      </c>
      <c r="AN178" s="31">
        <v>30536</v>
      </c>
      <c r="AO178" s="31">
        <f t="shared" si="58"/>
        <v>916.08</v>
      </c>
    </row>
    <row r="179" spans="1:41" ht="15" customHeight="1" x14ac:dyDescent="0.35">
      <c r="A179" s="56" t="s">
        <v>270</v>
      </c>
      <c r="B179" s="55" t="s">
        <v>322</v>
      </c>
      <c r="C179" s="57">
        <v>1000</v>
      </c>
      <c r="D179" s="57">
        <v>600</v>
      </c>
      <c r="E179" s="54">
        <v>50</v>
      </c>
      <c r="F179" s="52" t="s">
        <v>633</v>
      </c>
      <c r="G179" s="51" t="s">
        <v>634</v>
      </c>
      <c r="H179" s="50" t="s">
        <v>0</v>
      </c>
      <c r="I179" s="48"/>
      <c r="J179" s="47" t="s">
        <v>3</v>
      </c>
      <c r="K179" s="47"/>
      <c r="L179" s="220"/>
      <c r="M179" s="45">
        <v>4</v>
      </c>
      <c r="N179" s="42">
        <f t="shared" si="53"/>
        <v>2.4</v>
      </c>
      <c r="O179" s="41">
        <f t="shared" si="54"/>
        <v>0.12</v>
      </c>
      <c r="P179" s="40">
        <f t="shared" si="51"/>
        <v>13.2</v>
      </c>
      <c r="Q179" s="43"/>
      <c r="R179" s="42"/>
      <c r="S179" s="41"/>
      <c r="T179" s="42"/>
      <c r="U179" s="97" t="s">
        <v>34</v>
      </c>
      <c r="V179" s="38">
        <v>682</v>
      </c>
      <c r="W179" s="37">
        <f t="shared" si="59"/>
        <v>1636.8</v>
      </c>
      <c r="X179" s="36">
        <f t="shared" si="60"/>
        <v>81.84</v>
      </c>
      <c r="Y179" s="349">
        <f t="shared" si="61"/>
        <v>9002.4</v>
      </c>
      <c r="Z179" s="365">
        <f t="shared" si="52"/>
        <v>1526.8</v>
      </c>
      <c r="AA179" s="354">
        <f t="shared" si="55"/>
        <v>1832.16</v>
      </c>
      <c r="AB179" s="33">
        <f t="shared" si="56"/>
        <v>30536</v>
      </c>
      <c r="AC179" s="32">
        <f t="shared" si="57"/>
        <v>36643.199999999997</v>
      </c>
      <c r="AD179" s="81"/>
      <c r="AE179" s="81"/>
      <c r="AF179" s="81"/>
      <c r="AG179" s="81"/>
      <c r="AH179" s="81"/>
      <c r="AI179" s="81"/>
      <c r="AJ179" s="81"/>
      <c r="AK179" s="49" t="s">
        <v>1829</v>
      </c>
      <c r="AL179" s="52" t="s">
        <v>633</v>
      </c>
      <c r="AM179" s="49">
        <v>110</v>
      </c>
      <c r="AN179" s="31">
        <v>30536</v>
      </c>
      <c r="AO179" s="31">
        <f t="shared" si="58"/>
        <v>1526.8</v>
      </c>
    </row>
    <row r="180" spans="1:41" ht="15" customHeight="1" x14ac:dyDescent="0.35">
      <c r="A180" s="56" t="s">
        <v>270</v>
      </c>
      <c r="B180" s="53" t="s">
        <v>323</v>
      </c>
      <c r="C180" s="54">
        <v>1000</v>
      </c>
      <c r="D180" s="54">
        <v>600</v>
      </c>
      <c r="E180" s="54">
        <v>25</v>
      </c>
      <c r="F180" s="52" t="s">
        <v>635</v>
      </c>
      <c r="G180" s="51" t="s">
        <v>636</v>
      </c>
      <c r="H180" s="50" t="s">
        <v>0</v>
      </c>
      <c r="I180" s="48"/>
      <c r="J180" s="47" t="s">
        <v>3</v>
      </c>
      <c r="K180" s="47"/>
      <c r="L180" s="220"/>
      <c r="M180" s="45">
        <v>8</v>
      </c>
      <c r="N180" s="42">
        <f t="shared" si="53"/>
        <v>4.8</v>
      </c>
      <c r="O180" s="41">
        <f t="shared" si="54"/>
        <v>0.12</v>
      </c>
      <c r="P180" s="40">
        <f t="shared" ref="P180:P187" si="62">O180*AM180</f>
        <v>13.2</v>
      </c>
      <c r="Q180" s="43"/>
      <c r="R180" s="42"/>
      <c r="S180" s="41"/>
      <c r="T180" s="42"/>
      <c r="U180" s="97" t="s">
        <v>34</v>
      </c>
      <c r="V180" s="38">
        <v>682</v>
      </c>
      <c r="W180" s="37">
        <f t="shared" si="59"/>
        <v>3273.6</v>
      </c>
      <c r="X180" s="36">
        <f t="shared" si="60"/>
        <v>81.84</v>
      </c>
      <c r="Y180" s="349">
        <f t="shared" si="61"/>
        <v>9002.4</v>
      </c>
      <c r="Z180" s="365">
        <f t="shared" si="52"/>
        <v>894.3</v>
      </c>
      <c r="AA180" s="354">
        <f t="shared" si="55"/>
        <v>1073.1600000000001</v>
      </c>
      <c r="AB180" s="33">
        <f t="shared" si="56"/>
        <v>35772</v>
      </c>
      <c r="AC180" s="32">
        <f t="shared" si="57"/>
        <v>42926.400000000001</v>
      </c>
      <c r="AD180" s="81"/>
      <c r="AE180" s="81"/>
      <c r="AF180" s="81"/>
      <c r="AG180" s="81"/>
      <c r="AH180" s="81"/>
      <c r="AI180" s="81"/>
      <c r="AJ180" s="81"/>
      <c r="AK180" s="49" t="s">
        <v>1829</v>
      </c>
      <c r="AL180" s="52" t="s">
        <v>635</v>
      </c>
      <c r="AM180" s="49">
        <v>110</v>
      </c>
      <c r="AN180" s="31">
        <v>35772</v>
      </c>
      <c r="AO180" s="31">
        <f t="shared" si="58"/>
        <v>894.3</v>
      </c>
    </row>
    <row r="181" spans="1:41" ht="15" customHeight="1" x14ac:dyDescent="0.35">
      <c r="A181" s="56" t="s">
        <v>270</v>
      </c>
      <c r="B181" s="55" t="s">
        <v>323</v>
      </c>
      <c r="C181" s="57">
        <v>1000</v>
      </c>
      <c r="D181" s="57">
        <v>600</v>
      </c>
      <c r="E181" s="54">
        <v>30</v>
      </c>
      <c r="F181" s="52" t="s">
        <v>637</v>
      </c>
      <c r="G181" s="51" t="s">
        <v>638</v>
      </c>
      <c r="H181" s="50" t="s">
        <v>0</v>
      </c>
      <c r="I181" s="48"/>
      <c r="J181" s="47" t="s">
        <v>3</v>
      </c>
      <c r="K181" s="47"/>
      <c r="L181" s="220"/>
      <c r="M181" s="45">
        <v>6</v>
      </c>
      <c r="N181" s="42">
        <f t="shared" si="53"/>
        <v>3.6</v>
      </c>
      <c r="O181" s="41">
        <f t="shared" si="54"/>
        <v>0.108</v>
      </c>
      <c r="P181" s="40">
        <f t="shared" si="62"/>
        <v>11.879999999999999</v>
      </c>
      <c r="Q181" s="43"/>
      <c r="R181" s="42"/>
      <c r="S181" s="41"/>
      <c r="T181" s="42"/>
      <c r="U181" s="39" t="s">
        <v>1</v>
      </c>
      <c r="V181" s="38">
        <v>1</v>
      </c>
      <c r="W181" s="37">
        <f t="shared" si="59"/>
        <v>3.6</v>
      </c>
      <c r="X181" s="36">
        <f t="shared" si="60"/>
        <v>0.108</v>
      </c>
      <c r="Y181" s="349">
        <f t="shared" si="61"/>
        <v>11.879999999999999</v>
      </c>
      <c r="Z181" s="365">
        <f t="shared" si="52"/>
        <v>1033.1199999999999</v>
      </c>
      <c r="AA181" s="354">
        <f t="shared" si="55"/>
        <v>1239.74</v>
      </c>
      <c r="AB181" s="33">
        <f t="shared" si="56"/>
        <v>34437.300000000003</v>
      </c>
      <c r="AC181" s="32">
        <f t="shared" si="57"/>
        <v>41324.76</v>
      </c>
      <c r="AD181" s="81"/>
      <c r="AE181" s="81"/>
      <c r="AF181" s="81"/>
      <c r="AG181" s="81"/>
      <c r="AH181" s="81"/>
      <c r="AI181" s="81"/>
      <c r="AJ181" s="81"/>
      <c r="AK181" s="49" t="s">
        <v>1829</v>
      </c>
      <c r="AL181" s="52" t="s">
        <v>637</v>
      </c>
      <c r="AM181" s="49">
        <v>110</v>
      </c>
      <c r="AN181" s="31">
        <v>34437.300000000003</v>
      </c>
      <c r="AO181" s="31">
        <f t="shared" si="58"/>
        <v>1033.1199999999999</v>
      </c>
    </row>
    <row r="182" spans="1:41" ht="15" customHeight="1" thickBot="1" x14ac:dyDescent="0.4">
      <c r="A182" s="56" t="s">
        <v>270</v>
      </c>
      <c r="B182" s="55" t="s">
        <v>323</v>
      </c>
      <c r="C182" s="57">
        <v>1000</v>
      </c>
      <c r="D182" s="57">
        <v>600</v>
      </c>
      <c r="E182" s="54">
        <v>50</v>
      </c>
      <c r="F182" s="52" t="s">
        <v>639</v>
      </c>
      <c r="G182" s="51" t="s">
        <v>640</v>
      </c>
      <c r="H182" s="50" t="s">
        <v>0</v>
      </c>
      <c r="I182" s="48"/>
      <c r="J182" s="47" t="s">
        <v>3</v>
      </c>
      <c r="K182" s="47"/>
      <c r="L182" s="220"/>
      <c r="M182" s="45">
        <v>4</v>
      </c>
      <c r="N182" s="42">
        <f t="shared" si="53"/>
        <v>2.4</v>
      </c>
      <c r="O182" s="41">
        <f t="shared" si="54"/>
        <v>0.12</v>
      </c>
      <c r="P182" s="40">
        <f t="shared" si="62"/>
        <v>13.2</v>
      </c>
      <c r="Q182" s="43"/>
      <c r="R182" s="42"/>
      <c r="S182" s="41"/>
      <c r="T182" s="42"/>
      <c r="U182" s="97" t="s">
        <v>34</v>
      </c>
      <c r="V182" s="38">
        <v>682</v>
      </c>
      <c r="W182" s="37">
        <f t="shared" si="59"/>
        <v>1636.8</v>
      </c>
      <c r="X182" s="36">
        <f t="shared" si="60"/>
        <v>81.84</v>
      </c>
      <c r="Y182" s="349">
        <f t="shared" si="61"/>
        <v>9002.4</v>
      </c>
      <c r="Z182" s="366">
        <f t="shared" si="52"/>
        <v>1640.76</v>
      </c>
      <c r="AA182" s="354">
        <f t="shared" si="55"/>
        <v>1968.91</v>
      </c>
      <c r="AB182" s="33">
        <f t="shared" si="56"/>
        <v>32815.199999999997</v>
      </c>
      <c r="AC182" s="32">
        <f t="shared" si="57"/>
        <v>39378.239999999998</v>
      </c>
      <c r="AD182" s="81"/>
      <c r="AE182" s="81"/>
      <c r="AF182" s="81"/>
      <c r="AG182" s="81"/>
      <c r="AH182" s="81"/>
      <c r="AI182" s="81"/>
      <c r="AJ182" s="81"/>
      <c r="AK182" s="49" t="s">
        <v>1829</v>
      </c>
      <c r="AL182" s="52" t="s">
        <v>639</v>
      </c>
      <c r="AM182" s="49">
        <v>110</v>
      </c>
      <c r="AN182" s="31">
        <v>32815.199999999997</v>
      </c>
      <c r="AO182" s="31">
        <f t="shared" si="58"/>
        <v>1640.76</v>
      </c>
    </row>
    <row r="183" spans="1:41" ht="15" customHeight="1" x14ac:dyDescent="0.35">
      <c r="A183" s="80" t="s">
        <v>276</v>
      </c>
      <c r="B183" s="78" t="s">
        <v>277</v>
      </c>
      <c r="C183" s="79">
        <v>1000</v>
      </c>
      <c r="D183" s="79">
        <v>600</v>
      </c>
      <c r="E183" s="79">
        <v>25</v>
      </c>
      <c r="F183" s="77" t="s">
        <v>641</v>
      </c>
      <c r="G183" s="76" t="s">
        <v>642</v>
      </c>
      <c r="H183" s="75" t="s">
        <v>0</v>
      </c>
      <c r="I183" s="74"/>
      <c r="J183" s="73" t="s">
        <v>3</v>
      </c>
      <c r="K183" s="73"/>
      <c r="L183" s="219"/>
      <c r="M183" s="71">
        <v>12</v>
      </c>
      <c r="N183" s="68">
        <f t="shared" si="53"/>
        <v>7.2</v>
      </c>
      <c r="O183" s="67">
        <f t="shared" si="54"/>
        <v>0.18</v>
      </c>
      <c r="P183" s="66">
        <f t="shared" si="62"/>
        <v>14.399999999999999</v>
      </c>
      <c r="Q183" s="69"/>
      <c r="R183" s="68"/>
      <c r="S183" s="67"/>
      <c r="T183" s="68"/>
      <c r="U183" s="311" t="s">
        <v>35</v>
      </c>
      <c r="V183" s="64">
        <v>625</v>
      </c>
      <c r="W183" s="63">
        <f t="shared" si="59"/>
        <v>4500</v>
      </c>
      <c r="X183" s="62">
        <f t="shared" si="60"/>
        <v>112.5</v>
      </c>
      <c r="Y183" s="348">
        <f t="shared" si="61"/>
        <v>9000</v>
      </c>
      <c r="Z183" s="364">
        <f t="shared" si="52"/>
        <v>522.05999999999995</v>
      </c>
      <c r="AA183" s="353">
        <f t="shared" si="55"/>
        <v>626.47</v>
      </c>
      <c r="AB183" s="60">
        <f t="shared" si="56"/>
        <v>20882.400000000001</v>
      </c>
      <c r="AC183" s="59">
        <f t="shared" si="57"/>
        <v>25058.880000000001</v>
      </c>
      <c r="AD183" s="81"/>
      <c r="AE183" s="81"/>
      <c r="AF183" s="81"/>
      <c r="AG183" s="81"/>
      <c r="AH183" s="81"/>
      <c r="AI183" s="81"/>
      <c r="AJ183" s="81"/>
      <c r="AK183" s="293" t="s">
        <v>1828</v>
      </c>
      <c r="AL183" s="77" t="s">
        <v>641</v>
      </c>
      <c r="AM183" s="293">
        <v>80</v>
      </c>
      <c r="AN183" s="58">
        <v>20882.400000000001</v>
      </c>
      <c r="AO183" s="58">
        <f t="shared" si="58"/>
        <v>522.05999999999995</v>
      </c>
    </row>
    <row r="184" spans="1:41" ht="15" customHeight="1" x14ac:dyDescent="0.35">
      <c r="A184" s="56" t="s">
        <v>276</v>
      </c>
      <c r="B184" s="55" t="s">
        <v>277</v>
      </c>
      <c r="C184" s="57">
        <v>1000</v>
      </c>
      <c r="D184" s="57">
        <v>600</v>
      </c>
      <c r="E184" s="54">
        <v>30</v>
      </c>
      <c r="F184" s="52" t="s">
        <v>643</v>
      </c>
      <c r="G184" s="51" t="s">
        <v>644</v>
      </c>
      <c r="H184" s="50" t="s">
        <v>0</v>
      </c>
      <c r="I184" s="48"/>
      <c r="J184" s="47" t="s">
        <v>3</v>
      </c>
      <c r="K184" s="47"/>
      <c r="L184" s="220"/>
      <c r="M184" s="45">
        <v>10</v>
      </c>
      <c r="N184" s="42">
        <f t="shared" si="53"/>
        <v>6</v>
      </c>
      <c r="O184" s="41">
        <f t="shared" si="54"/>
        <v>0.18</v>
      </c>
      <c r="P184" s="40">
        <f t="shared" si="62"/>
        <v>14.399999999999999</v>
      </c>
      <c r="Q184" s="43"/>
      <c r="R184" s="42"/>
      <c r="S184" s="41"/>
      <c r="T184" s="42"/>
      <c r="U184" s="97" t="s">
        <v>34</v>
      </c>
      <c r="V184" s="38">
        <v>625</v>
      </c>
      <c r="W184" s="37">
        <f t="shared" si="59"/>
        <v>3750</v>
      </c>
      <c r="X184" s="36">
        <f t="shared" si="60"/>
        <v>112.5</v>
      </c>
      <c r="Y184" s="349">
        <f t="shared" si="61"/>
        <v>9000</v>
      </c>
      <c r="Z184" s="365">
        <f t="shared" si="52"/>
        <v>618.86</v>
      </c>
      <c r="AA184" s="354">
        <f t="shared" si="55"/>
        <v>742.63</v>
      </c>
      <c r="AB184" s="33">
        <f t="shared" si="56"/>
        <v>20628.7</v>
      </c>
      <c r="AC184" s="32">
        <f t="shared" si="57"/>
        <v>24754.44</v>
      </c>
      <c r="AD184" s="81"/>
      <c r="AE184" s="81"/>
      <c r="AF184" s="81"/>
      <c r="AG184" s="81"/>
      <c r="AH184" s="81"/>
      <c r="AI184" s="81"/>
      <c r="AJ184" s="81"/>
      <c r="AK184" s="49" t="s">
        <v>1828</v>
      </c>
      <c r="AL184" s="52" t="s">
        <v>643</v>
      </c>
      <c r="AM184" s="49">
        <v>80</v>
      </c>
      <c r="AN184" s="31">
        <v>20628.7</v>
      </c>
      <c r="AO184" s="31">
        <f t="shared" si="58"/>
        <v>618.86</v>
      </c>
    </row>
    <row r="185" spans="1:41" ht="15" customHeight="1" x14ac:dyDescent="0.35">
      <c r="A185" s="56" t="s">
        <v>276</v>
      </c>
      <c r="B185" s="55" t="s">
        <v>277</v>
      </c>
      <c r="C185" s="57">
        <v>1000</v>
      </c>
      <c r="D185" s="57">
        <v>600</v>
      </c>
      <c r="E185" s="54">
        <v>35</v>
      </c>
      <c r="F185" s="52" t="s">
        <v>645</v>
      </c>
      <c r="G185" s="51" t="s">
        <v>646</v>
      </c>
      <c r="H185" s="50" t="s">
        <v>0</v>
      </c>
      <c r="I185" s="48"/>
      <c r="J185" s="47" t="s">
        <v>3</v>
      </c>
      <c r="K185" s="47"/>
      <c r="L185" s="220"/>
      <c r="M185" s="45">
        <v>10</v>
      </c>
      <c r="N185" s="42">
        <f t="shared" si="53"/>
        <v>6</v>
      </c>
      <c r="O185" s="41">
        <f t="shared" si="54"/>
        <v>0.21</v>
      </c>
      <c r="P185" s="40">
        <f t="shared" si="62"/>
        <v>16.8</v>
      </c>
      <c r="Q185" s="43"/>
      <c r="R185" s="42"/>
      <c r="S185" s="41"/>
      <c r="T185" s="42"/>
      <c r="U185" s="97" t="s">
        <v>34</v>
      </c>
      <c r="V185" s="38">
        <v>536</v>
      </c>
      <c r="W185" s="37">
        <f t="shared" si="59"/>
        <v>3216</v>
      </c>
      <c r="X185" s="36">
        <f t="shared" si="60"/>
        <v>112.56</v>
      </c>
      <c r="Y185" s="349">
        <f t="shared" si="61"/>
        <v>9004.8000000000011</v>
      </c>
      <c r="Z185" s="365">
        <f t="shared" si="52"/>
        <v>693</v>
      </c>
      <c r="AA185" s="354">
        <f t="shared" si="55"/>
        <v>831.6</v>
      </c>
      <c r="AB185" s="33">
        <f t="shared" si="56"/>
        <v>19800</v>
      </c>
      <c r="AC185" s="32">
        <f t="shared" si="57"/>
        <v>23760</v>
      </c>
      <c r="AD185" s="81"/>
      <c r="AE185" s="81"/>
      <c r="AF185" s="81"/>
      <c r="AG185" s="81"/>
      <c r="AH185" s="81"/>
      <c r="AI185" s="81"/>
      <c r="AJ185" s="81"/>
      <c r="AK185" s="49" t="s">
        <v>1828</v>
      </c>
      <c r="AL185" s="52" t="s">
        <v>645</v>
      </c>
      <c r="AM185" s="49">
        <v>80</v>
      </c>
      <c r="AN185" s="31">
        <v>19800</v>
      </c>
      <c r="AO185" s="31">
        <f t="shared" si="58"/>
        <v>693</v>
      </c>
    </row>
    <row r="186" spans="1:41" ht="15" customHeight="1" x14ac:dyDescent="0.35">
      <c r="A186" s="56" t="s">
        <v>276</v>
      </c>
      <c r="B186" s="55" t="s">
        <v>277</v>
      </c>
      <c r="C186" s="57">
        <v>1000</v>
      </c>
      <c r="D186" s="57">
        <v>600</v>
      </c>
      <c r="E186" s="54">
        <v>50</v>
      </c>
      <c r="F186" s="52" t="s">
        <v>647</v>
      </c>
      <c r="G186" s="51" t="s">
        <v>648</v>
      </c>
      <c r="H186" s="50" t="s">
        <v>0</v>
      </c>
      <c r="I186" s="48"/>
      <c r="J186" s="47" t="s">
        <v>3</v>
      </c>
      <c r="K186" s="47"/>
      <c r="L186" s="220"/>
      <c r="M186" s="45">
        <v>7</v>
      </c>
      <c r="N186" s="42">
        <f t="shared" si="53"/>
        <v>4.2</v>
      </c>
      <c r="O186" s="41">
        <f t="shared" si="54"/>
        <v>0.21</v>
      </c>
      <c r="P186" s="40">
        <f t="shared" si="62"/>
        <v>16.8</v>
      </c>
      <c r="Q186" s="43"/>
      <c r="R186" s="42"/>
      <c r="S186" s="41"/>
      <c r="T186" s="42"/>
      <c r="U186" s="99" t="s">
        <v>35</v>
      </c>
      <c r="V186" s="38">
        <v>536</v>
      </c>
      <c r="W186" s="37">
        <f t="shared" si="59"/>
        <v>2251.2000000000003</v>
      </c>
      <c r="X186" s="36">
        <f t="shared" si="60"/>
        <v>112.56</v>
      </c>
      <c r="Y186" s="349">
        <f t="shared" si="61"/>
        <v>9004.8000000000011</v>
      </c>
      <c r="Z186" s="365">
        <f t="shared" si="52"/>
        <v>870.76</v>
      </c>
      <c r="AA186" s="354">
        <f t="shared" si="55"/>
        <v>1044.9100000000001</v>
      </c>
      <c r="AB186" s="33">
        <f t="shared" si="56"/>
        <v>17415.2</v>
      </c>
      <c r="AC186" s="32">
        <f t="shared" si="57"/>
        <v>20898.240000000002</v>
      </c>
      <c r="AD186" s="81"/>
      <c r="AE186" s="81"/>
      <c r="AF186" s="81"/>
      <c r="AG186" s="81"/>
      <c r="AH186" s="81"/>
      <c r="AI186" s="81"/>
      <c r="AJ186" s="81"/>
      <c r="AK186" s="49" t="s">
        <v>1828</v>
      </c>
      <c r="AL186" s="52" t="s">
        <v>647</v>
      </c>
      <c r="AM186" s="49">
        <v>80</v>
      </c>
      <c r="AN186" s="31">
        <v>17415.2</v>
      </c>
      <c r="AO186" s="31">
        <f t="shared" si="58"/>
        <v>870.76</v>
      </c>
    </row>
    <row r="187" spans="1:41" ht="15" customHeight="1" thickBot="1" x14ac:dyDescent="0.4">
      <c r="A187" s="30" t="s">
        <v>276</v>
      </c>
      <c r="B187" s="29" t="s">
        <v>277</v>
      </c>
      <c r="C187" s="27">
        <v>1000</v>
      </c>
      <c r="D187" s="27">
        <v>600</v>
      </c>
      <c r="E187" s="28">
        <v>80</v>
      </c>
      <c r="F187" s="274" t="s">
        <v>649</v>
      </c>
      <c r="G187" s="25" t="s">
        <v>650</v>
      </c>
      <c r="H187" s="24" t="s">
        <v>0</v>
      </c>
      <c r="I187" s="23"/>
      <c r="J187" s="22" t="s">
        <v>3</v>
      </c>
      <c r="K187" s="22"/>
      <c r="L187" s="223"/>
      <c r="M187" s="20">
        <v>4</v>
      </c>
      <c r="N187" s="18">
        <f t="shared" si="53"/>
        <v>2.4</v>
      </c>
      <c r="O187" s="17">
        <f t="shared" si="54"/>
        <v>0.192</v>
      </c>
      <c r="P187" s="16">
        <f t="shared" si="62"/>
        <v>15.36</v>
      </c>
      <c r="Q187" s="19"/>
      <c r="R187" s="18"/>
      <c r="S187" s="17"/>
      <c r="T187" s="18"/>
      <c r="U187" s="96" t="s">
        <v>34</v>
      </c>
      <c r="V187" s="15">
        <v>586</v>
      </c>
      <c r="W187" s="14">
        <f t="shared" si="59"/>
        <v>1406.3999999999999</v>
      </c>
      <c r="X187" s="13">
        <f t="shared" si="60"/>
        <v>112.512</v>
      </c>
      <c r="Y187" s="350">
        <f t="shared" si="61"/>
        <v>9000.9599999999991</v>
      </c>
      <c r="Z187" s="367">
        <f t="shared" si="52"/>
        <v>1286.56</v>
      </c>
      <c r="AA187" s="355">
        <f t="shared" si="55"/>
        <v>1543.87</v>
      </c>
      <c r="AB187" s="10">
        <f t="shared" si="56"/>
        <v>16082</v>
      </c>
      <c r="AC187" s="9">
        <f t="shared" si="57"/>
        <v>19298.400000000001</v>
      </c>
      <c r="AD187" s="81"/>
      <c r="AE187" s="81"/>
      <c r="AF187" s="81"/>
      <c r="AG187" s="81"/>
      <c r="AH187" s="81"/>
      <c r="AI187" s="81"/>
      <c r="AJ187" s="81"/>
      <c r="AK187" s="294" t="s">
        <v>1828</v>
      </c>
      <c r="AL187" s="274" t="s">
        <v>649</v>
      </c>
      <c r="AM187" s="294">
        <v>80</v>
      </c>
      <c r="AN187" s="8">
        <v>16082</v>
      </c>
      <c r="AO187" s="8">
        <f t="shared" si="58"/>
        <v>1286.56</v>
      </c>
    </row>
    <row r="188" spans="1:41" x14ac:dyDescent="0.35">
      <c r="AD188" s="300"/>
    </row>
    <row r="189" spans="1:41" x14ac:dyDescent="0.35">
      <c r="O189" s="7"/>
    </row>
    <row r="190" spans="1:41" x14ac:dyDescent="0.35">
      <c r="O190" s="7"/>
    </row>
    <row r="191" spans="1:41" x14ac:dyDescent="0.35">
      <c r="O191" s="7"/>
    </row>
    <row r="192" spans="1:41" x14ac:dyDescent="0.35">
      <c r="O192" s="7"/>
    </row>
    <row r="193" spans="15:15" x14ac:dyDescent="0.35">
      <c r="O193" s="6"/>
    </row>
  </sheetData>
  <mergeCells count="9">
    <mergeCell ref="A6:AC6"/>
    <mergeCell ref="A2:AC2"/>
    <mergeCell ref="A1:AC1"/>
    <mergeCell ref="Z18:AC18"/>
    <mergeCell ref="I18:L18"/>
    <mergeCell ref="M18:P18"/>
    <mergeCell ref="Q18:T18"/>
    <mergeCell ref="U18:Y18"/>
    <mergeCell ref="A4:AC4"/>
  </mergeCells>
  <phoneticPr fontId="34" type="noConversion"/>
  <conditionalFormatting sqref="F188:F1048576 F9:F16 F18:F19">
    <cfRule type="duplicateValues" dxfId="4" priority="1464"/>
  </conditionalFormatting>
  <conditionalFormatting sqref="AL188:AL1048576 AL9:AL16 AL18:AL19">
    <cfRule type="duplicateValues" dxfId="3" priority="1"/>
  </conditionalFormatting>
  <pageMargins left="0.25" right="0.25" top="0.75" bottom="0.75" header="0.3" footer="0.3"/>
  <pageSetup paperSize="9" scale="33" fitToHeight="0" orientation="landscape" r:id="rId1"/>
  <rowBreaks count="2" manualBreakCount="2">
    <brk id="82" max="16383" man="1"/>
    <brk id="153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90C3-E958-4B08-9EAA-743CFA8A50B6}">
  <dimension ref="C3:I6"/>
  <sheetViews>
    <sheetView workbookViewId="0">
      <selection activeCell="E8" sqref="E8"/>
    </sheetView>
  </sheetViews>
  <sheetFormatPr defaultRowHeight="14.5" x14ac:dyDescent="0.35"/>
  <sheetData>
    <row r="3" spans="3:9" ht="15" thickBot="1" x14ac:dyDescent="0.4"/>
    <row r="4" spans="3:9" ht="29.5" thickBot="1" x14ac:dyDescent="0.4">
      <c r="C4" s="232" t="s">
        <v>29</v>
      </c>
      <c r="D4" s="233" t="s">
        <v>28</v>
      </c>
      <c r="E4" s="233" t="s">
        <v>25</v>
      </c>
      <c r="F4" s="233" t="s">
        <v>24</v>
      </c>
      <c r="G4" s="233" t="s">
        <v>26</v>
      </c>
      <c r="H4" s="233" t="s">
        <v>23</v>
      </c>
      <c r="I4" s="233" t="s">
        <v>22</v>
      </c>
    </row>
    <row r="5" spans="3:9" ht="101.5" x14ac:dyDescent="0.35">
      <c r="C5" s="56" t="s">
        <v>276</v>
      </c>
      <c r="D5" s="53" t="s">
        <v>278</v>
      </c>
      <c r="E5" s="54">
        <v>1000</v>
      </c>
      <c r="F5" s="54">
        <v>600</v>
      </c>
      <c r="G5" s="54">
        <v>50</v>
      </c>
      <c r="H5" s="52" t="s">
        <v>651</v>
      </c>
      <c r="I5" s="51" t="s">
        <v>652</v>
      </c>
    </row>
    <row r="6" spans="3:9" ht="102" thickBot="1" x14ac:dyDescent="0.4">
      <c r="C6" s="30" t="s">
        <v>276</v>
      </c>
      <c r="D6" s="29" t="s">
        <v>278</v>
      </c>
      <c r="E6" s="27">
        <v>1000</v>
      </c>
      <c r="F6" s="27">
        <v>600</v>
      </c>
      <c r="G6" s="28">
        <v>100</v>
      </c>
      <c r="H6" s="274" t="s">
        <v>653</v>
      </c>
      <c r="I6" s="25" t="s">
        <v>654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Y735"/>
  <sheetViews>
    <sheetView view="pageBreakPreview" zoomScale="70" zoomScaleNormal="70" zoomScaleSheetLayoutView="7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A4" sqref="A4:Q4"/>
    </sheetView>
  </sheetViews>
  <sheetFormatPr defaultColWidth="9.1796875" defaultRowHeight="14.5" outlineLevelCol="1" x14ac:dyDescent="0.35"/>
  <cols>
    <col min="1" max="1" width="41.7265625" style="1" customWidth="1" outlineLevel="1"/>
    <col min="2" max="2" width="34.26953125" style="1" customWidth="1" outlineLevel="1"/>
    <col min="3" max="3" width="10.54296875" style="1" customWidth="1"/>
    <col min="4" max="5" width="16.54296875" style="1" customWidth="1"/>
    <col min="6" max="6" width="12.26953125" style="1" customWidth="1"/>
    <col min="7" max="7" width="60.26953125" style="1" customWidth="1"/>
    <col min="8" max="8" width="14.81640625" style="5" customWidth="1"/>
    <col min="9" max="11" width="11.26953125" style="1" customWidth="1"/>
    <col min="12" max="12" width="12.26953125" style="2" customWidth="1"/>
    <col min="13" max="13" width="10" style="1" customWidth="1"/>
    <col min="14" max="14" width="10.26953125" style="1" customWidth="1"/>
    <col min="15" max="15" width="11.26953125" style="1" customWidth="1"/>
    <col min="16" max="17" width="15.453125" style="2" customWidth="1"/>
    <col min="18" max="19" width="14.54296875" style="2" customWidth="1"/>
    <col min="20" max="20" width="9.453125" style="1" customWidth="1"/>
    <col min="21" max="21" width="10.453125" style="1" hidden="1" customWidth="1"/>
    <col min="22" max="22" width="14.81640625" style="1" hidden="1" customWidth="1"/>
    <col min="23" max="23" width="10.54296875" style="1" hidden="1" customWidth="1"/>
    <col min="24" max="24" width="9.453125" style="1" customWidth="1"/>
    <col min="25" max="25" width="9.1796875" style="1" customWidth="1"/>
    <col min="26" max="16384" width="9.1796875" style="1"/>
  </cols>
  <sheetData>
    <row r="1" spans="1:23" ht="23.5" x14ac:dyDescent="0.55000000000000004">
      <c r="A1" s="374" t="s">
        <v>45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298"/>
      <c r="S1" s="298"/>
    </row>
    <row r="2" spans="1:23" ht="23.5" x14ac:dyDescent="0.55000000000000004">
      <c r="A2" s="374" t="s">
        <v>2059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298"/>
      <c r="S2" s="298"/>
    </row>
    <row r="3" spans="1:23" ht="12.75" customHeight="1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3" ht="28.5" x14ac:dyDescent="0.35">
      <c r="A4" s="388" t="s">
        <v>1796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299"/>
      <c r="S4" s="299"/>
    </row>
    <row r="5" spans="1:23" ht="12.75" customHeight="1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3" ht="18.5" x14ac:dyDescent="0.35">
      <c r="A6" s="372" t="str">
        <f>Оглавление!A6</f>
        <v xml:space="preserve"> от 22 мая 2023 года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297"/>
      <c r="S6" s="297"/>
    </row>
    <row r="7" spans="1:23" ht="12.75" customHeight="1" x14ac:dyDescent="0.3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92"/>
      <c r="O7" s="92"/>
      <c r="P7" s="91"/>
      <c r="Q7" s="91"/>
      <c r="R7" s="91"/>
      <c r="S7" s="91"/>
    </row>
    <row r="8" spans="1:23" x14ac:dyDescent="0.3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1"/>
      <c r="Q8" s="91"/>
      <c r="R8" s="91"/>
      <c r="S8" s="91"/>
    </row>
    <row r="9" spans="1:23" x14ac:dyDescent="0.35">
      <c r="A9" s="90" t="s">
        <v>44</v>
      </c>
      <c r="B9" s="92"/>
      <c r="C9" s="92"/>
      <c r="D9" s="92"/>
      <c r="E9" s="92"/>
      <c r="F9" s="92"/>
      <c r="G9" s="95"/>
      <c r="H9" s="95"/>
      <c r="I9" s="92"/>
      <c r="J9" s="92"/>
      <c r="K9" s="92"/>
      <c r="L9" s="91"/>
      <c r="M9" s="92"/>
      <c r="N9" s="92"/>
      <c r="O9" s="92"/>
      <c r="P9" s="91"/>
      <c r="Q9" s="91"/>
      <c r="R9" s="91"/>
      <c r="S9" s="91"/>
    </row>
    <row r="10" spans="1:23" ht="15" thickBot="1" x14ac:dyDescent="0.4">
      <c r="A10" s="95" t="s">
        <v>43</v>
      </c>
      <c r="B10" s="92"/>
      <c r="C10" s="92"/>
      <c r="D10" s="92"/>
      <c r="E10" s="92"/>
      <c r="F10" s="92"/>
      <c r="G10" s="95"/>
      <c r="H10" s="95"/>
      <c r="I10" s="92"/>
      <c r="J10" s="92"/>
      <c r="K10" s="92"/>
      <c r="L10" s="91"/>
      <c r="M10" s="92"/>
      <c r="N10" s="92"/>
      <c r="O10" s="92"/>
      <c r="P10" s="91"/>
      <c r="Q10" s="91"/>
      <c r="R10" s="91"/>
      <c r="S10" s="91"/>
    </row>
    <row r="11" spans="1:23" ht="15" thickBot="1" x14ac:dyDescent="0.4">
      <c r="A11" s="95" t="s">
        <v>41</v>
      </c>
      <c r="B11" s="92"/>
      <c r="C11" s="92"/>
      <c r="D11" s="92"/>
      <c r="E11" s="92"/>
      <c r="F11" s="92"/>
      <c r="G11" s="95"/>
      <c r="H11" s="95"/>
      <c r="I11" s="92"/>
      <c r="J11" s="92"/>
      <c r="K11" s="92"/>
      <c r="L11" s="91"/>
      <c r="M11" s="92"/>
      <c r="N11" s="92"/>
      <c r="O11" s="92"/>
      <c r="P11" s="102"/>
      <c r="Q11" s="103" t="s">
        <v>42</v>
      </c>
      <c r="R11" s="304"/>
      <c r="S11" s="304"/>
    </row>
    <row r="12" spans="1:23" ht="15" thickBot="1" x14ac:dyDescent="0.4">
      <c r="A12" s="95" t="s">
        <v>40</v>
      </c>
      <c r="B12" s="92"/>
      <c r="C12" s="92"/>
      <c r="D12" s="92"/>
      <c r="E12" s="92"/>
      <c r="F12" s="92"/>
      <c r="G12" s="95"/>
      <c r="H12" s="95"/>
      <c r="I12" s="92"/>
      <c r="J12" s="92"/>
      <c r="K12" s="92"/>
      <c r="L12" s="91"/>
      <c r="M12" s="92"/>
      <c r="N12" s="92"/>
      <c r="O12" s="92"/>
      <c r="P12" s="102"/>
      <c r="Q12" s="211">
        <v>0</v>
      </c>
      <c r="R12" s="305"/>
      <c r="S12" s="305"/>
    </row>
    <row r="13" spans="1:23" x14ac:dyDescent="0.35">
      <c r="A13" s="95" t="s">
        <v>1797</v>
      </c>
      <c r="B13" s="92"/>
      <c r="C13" s="92"/>
      <c r="D13" s="92"/>
      <c r="E13" s="92"/>
      <c r="F13" s="92"/>
      <c r="G13" s="95"/>
      <c r="H13" s="95"/>
      <c r="I13" s="92"/>
      <c r="J13" s="92"/>
      <c r="K13" s="92"/>
      <c r="L13" s="91"/>
      <c r="M13" s="92"/>
      <c r="N13" s="92"/>
      <c r="O13" s="92"/>
      <c r="P13" s="102"/>
      <c r="Q13" s="91"/>
      <c r="R13" s="91"/>
      <c r="S13" s="91"/>
    </row>
    <row r="14" spans="1:23" ht="15" thickBot="1" x14ac:dyDescent="0.4">
      <c r="A14" s="9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4"/>
      <c r="N14" s="94"/>
      <c r="O14" s="94"/>
      <c r="P14" s="94"/>
      <c r="Q14" s="94"/>
      <c r="R14" s="94"/>
      <c r="S14" s="94"/>
    </row>
    <row r="15" spans="1:23" s="81" customFormat="1" ht="15" thickBot="1" x14ac:dyDescent="0.4">
      <c r="A15" s="89"/>
      <c r="B15" s="89"/>
      <c r="C15" s="89"/>
      <c r="D15" s="89"/>
      <c r="E15" s="89"/>
      <c r="F15" s="89"/>
      <c r="G15" s="89"/>
      <c r="H15" s="90"/>
      <c r="I15" s="378" t="s">
        <v>1800</v>
      </c>
      <c r="J15" s="389"/>
      <c r="K15" s="380" t="s">
        <v>32</v>
      </c>
      <c r="L15" s="381"/>
      <c r="M15" s="385" t="s">
        <v>1803</v>
      </c>
      <c r="N15" s="386"/>
      <c r="O15" s="387"/>
      <c r="P15" s="376" t="str">
        <f>'Маты и плиты'!Z18</f>
        <v>ЦЕНА от 22.05.2023</v>
      </c>
      <c r="Q15" s="377"/>
      <c r="R15" s="306"/>
      <c r="S15" s="306"/>
      <c r="T15" s="1"/>
    </row>
    <row r="16" spans="1:23" s="81" customFormat="1" ht="29.5" thickBot="1" x14ac:dyDescent="0.4">
      <c r="A16" s="232" t="s">
        <v>29</v>
      </c>
      <c r="B16" s="233" t="s">
        <v>28</v>
      </c>
      <c r="C16" s="233" t="s">
        <v>25</v>
      </c>
      <c r="D16" s="233" t="s">
        <v>26</v>
      </c>
      <c r="E16" s="233" t="s">
        <v>1793</v>
      </c>
      <c r="F16" s="233" t="s">
        <v>23</v>
      </c>
      <c r="G16" s="233" t="s">
        <v>22</v>
      </c>
      <c r="H16" s="261" t="s">
        <v>21</v>
      </c>
      <c r="I16" s="235" t="s">
        <v>19</v>
      </c>
      <c r="J16" s="237" t="s">
        <v>16</v>
      </c>
      <c r="K16" s="239" t="s">
        <v>15</v>
      </c>
      <c r="L16" s="262" t="s">
        <v>656</v>
      </c>
      <c r="M16" s="267" t="s">
        <v>10</v>
      </c>
      <c r="N16" s="268" t="s">
        <v>0</v>
      </c>
      <c r="O16" s="270" t="s">
        <v>49</v>
      </c>
      <c r="P16" s="272" t="s">
        <v>1794</v>
      </c>
      <c r="Q16" s="273" t="s">
        <v>1795</v>
      </c>
      <c r="R16" s="307"/>
      <c r="S16" s="307"/>
      <c r="T16" s="1"/>
      <c r="U16" s="203" t="s">
        <v>1831</v>
      </c>
      <c r="V16" s="203" t="s">
        <v>23</v>
      </c>
      <c r="W16" s="203" t="s">
        <v>1794</v>
      </c>
    </row>
    <row r="17" spans="1:25" ht="15" customHeight="1" x14ac:dyDescent="0.35">
      <c r="A17" s="282" t="s">
        <v>280</v>
      </c>
      <c r="B17" s="53" t="s">
        <v>657</v>
      </c>
      <c r="C17" s="54">
        <v>1000</v>
      </c>
      <c r="D17" s="54">
        <v>25</v>
      </c>
      <c r="E17" s="54">
        <v>28</v>
      </c>
      <c r="F17" s="52" t="s">
        <v>658</v>
      </c>
      <c r="G17" s="51" t="s">
        <v>659</v>
      </c>
      <c r="H17" s="50" t="s">
        <v>0</v>
      </c>
      <c r="I17" s="48" t="s">
        <v>3</v>
      </c>
      <c r="J17" s="46"/>
      <c r="K17" s="45">
        <v>12</v>
      </c>
      <c r="L17" s="42">
        <f t="shared" ref="L17:L80" si="0">K17</f>
        <v>12</v>
      </c>
      <c r="M17" s="341" t="s">
        <v>35</v>
      </c>
      <c r="N17" s="38">
        <f t="shared" ref="N17:N80" si="1">IF(M17="A",1,IF(M17="B", ROUNDUP(10/L17,0),ROUNDUP(40/L17,0)))</f>
        <v>1</v>
      </c>
      <c r="O17" s="35">
        <f t="shared" ref="O17:O80" si="2">N17*L17</f>
        <v>12</v>
      </c>
      <c r="P17" s="33">
        <f>ROUND(W17*(1-$Q$12),2)</f>
        <v>229.9</v>
      </c>
      <c r="Q17" s="32">
        <f t="shared" ref="Q17:Q59" si="3">ROUND(P17*1.2,2)</f>
        <v>275.88</v>
      </c>
      <c r="R17" s="308"/>
      <c r="S17" s="308"/>
      <c r="U17" s="31" t="s">
        <v>1829</v>
      </c>
      <c r="V17" s="31" t="str">
        <f t="shared" ref="V17:V80" si="4">TEXT(F17,0)</f>
        <v>137114</v>
      </c>
      <c r="W17" s="31">
        <v>229.9</v>
      </c>
      <c r="X17" s="2"/>
      <c r="Y17" s="347"/>
    </row>
    <row r="18" spans="1:25" ht="15" customHeight="1" x14ac:dyDescent="0.35">
      <c r="A18" s="56" t="s">
        <v>280</v>
      </c>
      <c r="B18" s="55" t="s">
        <v>657</v>
      </c>
      <c r="C18" s="57">
        <v>1000</v>
      </c>
      <c r="D18" s="57">
        <v>25</v>
      </c>
      <c r="E18" s="54">
        <v>32</v>
      </c>
      <c r="F18" s="52" t="s">
        <v>660</v>
      </c>
      <c r="G18" s="51" t="s">
        <v>661</v>
      </c>
      <c r="H18" s="50" t="s">
        <v>0</v>
      </c>
      <c r="I18" s="48" t="s">
        <v>3</v>
      </c>
      <c r="J18" s="46"/>
      <c r="K18" s="45">
        <v>12</v>
      </c>
      <c r="L18" s="42">
        <f t="shared" si="0"/>
        <v>12</v>
      </c>
      <c r="M18" s="341" t="s">
        <v>35</v>
      </c>
      <c r="N18" s="38">
        <f t="shared" si="1"/>
        <v>1</v>
      </c>
      <c r="O18" s="35">
        <f t="shared" si="2"/>
        <v>12</v>
      </c>
      <c r="P18" s="33">
        <f t="shared" ref="P18:P81" si="5">ROUND(W18*(1-$Q$12),2)</f>
        <v>254.5</v>
      </c>
      <c r="Q18" s="32">
        <f t="shared" si="3"/>
        <v>305.39999999999998</v>
      </c>
      <c r="R18" s="308"/>
      <c r="S18" s="308"/>
      <c r="U18" s="31" t="s">
        <v>1829</v>
      </c>
      <c r="V18" s="31" t="str">
        <f t="shared" si="4"/>
        <v>137119</v>
      </c>
      <c r="W18" s="31">
        <v>254.5</v>
      </c>
      <c r="X18" s="2"/>
      <c r="Y18" s="347"/>
    </row>
    <row r="19" spans="1:25" ht="15" customHeight="1" x14ac:dyDescent="0.35">
      <c r="A19" s="56" t="s">
        <v>280</v>
      </c>
      <c r="B19" s="55" t="s">
        <v>657</v>
      </c>
      <c r="C19" s="57">
        <v>1000</v>
      </c>
      <c r="D19" s="57">
        <v>25</v>
      </c>
      <c r="E19" s="54">
        <v>35</v>
      </c>
      <c r="F19" s="283" t="s">
        <v>662</v>
      </c>
      <c r="G19" s="284" t="s">
        <v>663</v>
      </c>
      <c r="H19" s="50" t="s">
        <v>0</v>
      </c>
      <c r="I19" s="48" t="s">
        <v>3</v>
      </c>
      <c r="J19" s="46" t="s">
        <v>3</v>
      </c>
      <c r="K19" s="45">
        <v>12</v>
      </c>
      <c r="L19" s="42">
        <f t="shared" si="0"/>
        <v>12</v>
      </c>
      <c r="M19" s="341" t="s">
        <v>35</v>
      </c>
      <c r="N19" s="38">
        <f t="shared" si="1"/>
        <v>1</v>
      </c>
      <c r="O19" s="35">
        <f t="shared" si="2"/>
        <v>12</v>
      </c>
      <c r="P19" s="33">
        <f t="shared" si="5"/>
        <v>261.60000000000002</v>
      </c>
      <c r="Q19" s="32">
        <f t="shared" si="3"/>
        <v>313.92</v>
      </c>
      <c r="R19" s="308"/>
      <c r="S19" s="308"/>
      <c r="U19" s="31" t="s">
        <v>1829</v>
      </c>
      <c r="V19" s="31" t="str">
        <f t="shared" si="4"/>
        <v>136914</v>
      </c>
      <c r="W19" s="31">
        <v>261.60000000000002</v>
      </c>
      <c r="X19" s="2"/>
      <c r="Y19" s="347"/>
    </row>
    <row r="20" spans="1:25" ht="15" customHeight="1" x14ac:dyDescent="0.35">
      <c r="A20" s="56" t="s">
        <v>280</v>
      </c>
      <c r="B20" s="55" t="s">
        <v>657</v>
      </c>
      <c r="C20" s="57">
        <v>1000</v>
      </c>
      <c r="D20" s="57">
        <v>25</v>
      </c>
      <c r="E20" s="54">
        <v>38</v>
      </c>
      <c r="F20" s="52" t="s">
        <v>664</v>
      </c>
      <c r="G20" s="51" t="s">
        <v>665</v>
      </c>
      <c r="H20" s="50" t="s">
        <v>0</v>
      </c>
      <c r="I20" s="48" t="s">
        <v>3</v>
      </c>
      <c r="J20" s="46"/>
      <c r="K20" s="45">
        <v>10</v>
      </c>
      <c r="L20" s="42">
        <f t="shared" si="0"/>
        <v>10</v>
      </c>
      <c r="M20" s="342" t="s">
        <v>34</v>
      </c>
      <c r="N20" s="38">
        <f t="shared" si="1"/>
        <v>4</v>
      </c>
      <c r="O20" s="35">
        <f t="shared" si="2"/>
        <v>40</v>
      </c>
      <c r="P20" s="33">
        <f t="shared" si="5"/>
        <v>268.8</v>
      </c>
      <c r="Q20" s="32">
        <f t="shared" si="3"/>
        <v>322.56</v>
      </c>
      <c r="R20" s="308"/>
      <c r="S20" s="308"/>
      <c r="U20" s="31" t="s">
        <v>1829</v>
      </c>
      <c r="V20" s="31" t="str">
        <f t="shared" si="4"/>
        <v>137133</v>
      </c>
      <c r="W20" s="31">
        <v>268.8</v>
      </c>
      <c r="X20" s="2"/>
      <c r="Y20" s="347"/>
    </row>
    <row r="21" spans="1:25" ht="15" customHeight="1" x14ac:dyDescent="0.35">
      <c r="A21" s="56" t="s">
        <v>280</v>
      </c>
      <c r="B21" s="55" t="s">
        <v>657</v>
      </c>
      <c r="C21" s="57">
        <v>1000</v>
      </c>
      <c r="D21" s="57">
        <v>25</v>
      </c>
      <c r="E21" s="54">
        <v>42</v>
      </c>
      <c r="F21" s="283" t="s">
        <v>666</v>
      </c>
      <c r="G21" s="284" t="s">
        <v>667</v>
      </c>
      <c r="H21" s="50" t="s">
        <v>0</v>
      </c>
      <c r="I21" s="48" t="s">
        <v>3</v>
      </c>
      <c r="J21" s="46" t="s">
        <v>3</v>
      </c>
      <c r="K21" s="45">
        <v>11</v>
      </c>
      <c r="L21" s="42">
        <f t="shared" si="0"/>
        <v>11</v>
      </c>
      <c r="M21" s="341" t="s">
        <v>35</v>
      </c>
      <c r="N21" s="38">
        <f t="shared" si="1"/>
        <v>1</v>
      </c>
      <c r="O21" s="35">
        <f t="shared" si="2"/>
        <v>11</v>
      </c>
      <c r="P21" s="33">
        <f t="shared" si="5"/>
        <v>279</v>
      </c>
      <c r="Q21" s="32">
        <f t="shared" si="3"/>
        <v>334.8</v>
      </c>
      <c r="R21" s="308"/>
      <c r="S21" s="308"/>
      <c r="U21" s="31" t="s">
        <v>1829</v>
      </c>
      <c r="V21" s="31" t="str">
        <f t="shared" si="4"/>
        <v>137134</v>
      </c>
      <c r="W21" s="31">
        <v>279</v>
      </c>
      <c r="X21" s="2"/>
      <c r="Y21" s="347"/>
    </row>
    <row r="22" spans="1:25" ht="15" customHeight="1" x14ac:dyDescent="0.35">
      <c r="A22" s="56" t="s">
        <v>280</v>
      </c>
      <c r="B22" s="55" t="s">
        <v>657</v>
      </c>
      <c r="C22" s="57">
        <v>1000</v>
      </c>
      <c r="D22" s="57">
        <v>25</v>
      </c>
      <c r="E22" s="54">
        <v>45</v>
      </c>
      <c r="F22" s="52" t="s">
        <v>668</v>
      </c>
      <c r="G22" s="51" t="s">
        <v>669</v>
      </c>
      <c r="H22" s="50" t="s">
        <v>0</v>
      </c>
      <c r="I22" s="48" t="s">
        <v>3</v>
      </c>
      <c r="J22" s="46"/>
      <c r="K22" s="45">
        <v>10</v>
      </c>
      <c r="L22" s="42">
        <f t="shared" si="0"/>
        <v>10</v>
      </c>
      <c r="M22" s="342" t="s">
        <v>34</v>
      </c>
      <c r="N22" s="38">
        <f t="shared" si="1"/>
        <v>4</v>
      </c>
      <c r="O22" s="35">
        <f t="shared" si="2"/>
        <v>40</v>
      </c>
      <c r="P22" s="33">
        <f t="shared" si="5"/>
        <v>285.60000000000002</v>
      </c>
      <c r="Q22" s="32">
        <f t="shared" si="3"/>
        <v>342.72</v>
      </c>
      <c r="R22" s="308"/>
      <c r="S22" s="308"/>
      <c r="U22" s="31" t="s">
        <v>1829</v>
      </c>
      <c r="V22" s="31" t="str">
        <f t="shared" si="4"/>
        <v>137168</v>
      </c>
      <c r="W22" s="31">
        <v>285.60000000000002</v>
      </c>
      <c r="X22" s="2"/>
      <c r="Y22" s="347"/>
    </row>
    <row r="23" spans="1:25" ht="15" customHeight="1" x14ac:dyDescent="0.35">
      <c r="A23" s="56" t="s">
        <v>280</v>
      </c>
      <c r="B23" s="55" t="s">
        <v>657</v>
      </c>
      <c r="C23" s="57">
        <v>1000</v>
      </c>
      <c r="D23" s="57">
        <v>25</v>
      </c>
      <c r="E23" s="54">
        <v>48</v>
      </c>
      <c r="F23" s="52" t="s">
        <v>670</v>
      </c>
      <c r="G23" s="51" t="s">
        <v>671</v>
      </c>
      <c r="H23" s="50" t="s">
        <v>0</v>
      </c>
      <c r="I23" s="48" t="s">
        <v>3</v>
      </c>
      <c r="J23" s="46"/>
      <c r="K23" s="45">
        <v>10</v>
      </c>
      <c r="L23" s="42">
        <f t="shared" si="0"/>
        <v>10</v>
      </c>
      <c r="M23" s="341" t="s">
        <v>35</v>
      </c>
      <c r="N23" s="38">
        <f t="shared" si="1"/>
        <v>1</v>
      </c>
      <c r="O23" s="35">
        <f t="shared" si="2"/>
        <v>10</v>
      </c>
      <c r="P23" s="33">
        <f t="shared" si="5"/>
        <v>289.10000000000002</v>
      </c>
      <c r="Q23" s="32">
        <f t="shared" si="3"/>
        <v>346.92</v>
      </c>
      <c r="R23" s="308"/>
      <c r="S23" s="308"/>
      <c r="U23" s="31" t="s">
        <v>1829</v>
      </c>
      <c r="V23" s="31" t="str">
        <f t="shared" si="4"/>
        <v>137184</v>
      </c>
      <c r="W23" s="31">
        <v>289.10000000000002</v>
      </c>
      <c r="X23" s="2"/>
      <c r="Y23" s="347"/>
    </row>
    <row r="24" spans="1:25" ht="15" customHeight="1" x14ac:dyDescent="0.35">
      <c r="A24" s="56" t="s">
        <v>280</v>
      </c>
      <c r="B24" s="55" t="s">
        <v>657</v>
      </c>
      <c r="C24" s="57">
        <v>1000</v>
      </c>
      <c r="D24" s="57">
        <v>25</v>
      </c>
      <c r="E24" s="54">
        <v>54</v>
      </c>
      <c r="F24" s="52" t="s">
        <v>672</v>
      </c>
      <c r="G24" s="51" t="s">
        <v>673</v>
      </c>
      <c r="H24" s="50" t="s">
        <v>0</v>
      </c>
      <c r="I24" s="48" t="s">
        <v>3</v>
      </c>
      <c r="J24" s="46"/>
      <c r="K24" s="45">
        <v>9</v>
      </c>
      <c r="L24" s="42">
        <f t="shared" si="0"/>
        <v>9</v>
      </c>
      <c r="M24" s="342" t="s">
        <v>34</v>
      </c>
      <c r="N24" s="38">
        <f t="shared" si="1"/>
        <v>5</v>
      </c>
      <c r="O24" s="35">
        <f t="shared" si="2"/>
        <v>45</v>
      </c>
      <c r="P24" s="33">
        <f t="shared" si="5"/>
        <v>294.60000000000002</v>
      </c>
      <c r="Q24" s="32">
        <f t="shared" si="3"/>
        <v>353.52</v>
      </c>
      <c r="R24" s="308"/>
      <c r="S24" s="308"/>
      <c r="U24" s="31" t="s">
        <v>1829</v>
      </c>
      <c r="V24" s="31" t="str">
        <f t="shared" si="4"/>
        <v>137205</v>
      </c>
      <c r="W24" s="31">
        <v>294.60000000000002</v>
      </c>
      <c r="X24" s="2"/>
      <c r="Y24" s="347"/>
    </row>
    <row r="25" spans="1:25" ht="15" customHeight="1" x14ac:dyDescent="0.35">
      <c r="A25" s="56" t="s">
        <v>280</v>
      </c>
      <c r="B25" s="55" t="s">
        <v>657</v>
      </c>
      <c r="C25" s="57">
        <v>1000</v>
      </c>
      <c r="D25" s="57">
        <v>25</v>
      </c>
      <c r="E25" s="54">
        <v>57</v>
      </c>
      <c r="F25" s="52" t="s">
        <v>674</v>
      </c>
      <c r="G25" s="51" t="s">
        <v>675</v>
      </c>
      <c r="H25" s="50" t="s">
        <v>0</v>
      </c>
      <c r="I25" s="48" t="s">
        <v>3</v>
      </c>
      <c r="J25" s="46"/>
      <c r="K25" s="45">
        <v>9</v>
      </c>
      <c r="L25" s="42">
        <f t="shared" si="0"/>
        <v>9</v>
      </c>
      <c r="M25" s="341" t="s">
        <v>35</v>
      </c>
      <c r="N25" s="38">
        <f t="shared" si="1"/>
        <v>2</v>
      </c>
      <c r="O25" s="35">
        <f t="shared" si="2"/>
        <v>18</v>
      </c>
      <c r="P25" s="33">
        <f t="shared" si="5"/>
        <v>302.3</v>
      </c>
      <c r="Q25" s="32">
        <f t="shared" si="3"/>
        <v>362.76</v>
      </c>
      <c r="R25" s="308"/>
      <c r="S25" s="308"/>
      <c r="U25" s="31" t="s">
        <v>1829</v>
      </c>
      <c r="V25" s="31" t="str">
        <f t="shared" si="4"/>
        <v>137209</v>
      </c>
      <c r="W25" s="31">
        <v>302.3</v>
      </c>
      <c r="X25" s="2"/>
      <c r="Y25" s="347"/>
    </row>
    <row r="26" spans="1:25" ht="15" customHeight="1" x14ac:dyDescent="0.35">
      <c r="A26" s="56" t="s">
        <v>280</v>
      </c>
      <c r="B26" s="55" t="s">
        <v>657</v>
      </c>
      <c r="C26" s="57">
        <v>1000</v>
      </c>
      <c r="D26" s="57">
        <v>25</v>
      </c>
      <c r="E26" s="54">
        <v>60</v>
      </c>
      <c r="F26" s="52" t="s">
        <v>676</v>
      </c>
      <c r="G26" s="51" t="s">
        <v>677</v>
      </c>
      <c r="H26" s="50" t="s">
        <v>0</v>
      </c>
      <c r="I26" s="48" t="s">
        <v>3</v>
      </c>
      <c r="J26" s="46"/>
      <c r="K26" s="45">
        <v>9</v>
      </c>
      <c r="L26" s="42">
        <f t="shared" si="0"/>
        <v>9</v>
      </c>
      <c r="M26" s="341" t="s">
        <v>35</v>
      </c>
      <c r="N26" s="38">
        <f t="shared" si="1"/>
        <v>2</v>
      </c>
      <c r="O26" s="35">
        <f t="shared" si="2"/>
        <v>18</v>
      </c>
      <c r="P26" s="33">
        <f t="shared" si="5"/>
        <v>306</v>
      </c>
      <c r="Q26" s="32">
        <f t="shared" si="3"/>
        <v>367.2</v>
      </c>
      <c r="R26" s="308"/>
      <c r="S26" s="308"/>
      <c r="U26" s="31" t="s">
        <v>1829</v>
      </c>
      <c r="V26" s="31" t="str">
        <f t="shared" si="4"/>
        <v>137260</v>
      </c>
      <c r="W26" s="31">
        <v>306</v>
      </c>
      <c r="X26" s="2"/>
      <c r="Y26" s="347"/>
    </row>
    <row r="27" spans="1:25" ht="15" customHeight="1" x14ac:dyDescent="0.35">
      <c r="A27" s="56" t="s">
        <v>280</v>
      </c>
      <c r="B27" s="55" t="s">
        <v>657</v>
      </c>
      <c r="C27" s="57">
        <v>1000</v>
      </c>
      <c r="D27" s="57">
        <v>25</v>
      </c>
      <c r="E27" s="54">
        <v>64</v>
      </c>
      <c r="F27" s="52" t="s">
        <v>678</v>
      </c>
      <c r="G27" s="51" t="s">
        <v>679</v>
      </c>
      <c r="H27" s="50" t="s">
        <v>0</v>
      </c>
      <c r="I27" s="48" t="s">
        <v>3</v>
      </c>
      <c r="J27" s="46"/>
      <c r="K27" s="45">
        <v>8</v>
      </c>
      <c r="L27" s="42">
        <f t="shared" si="0"/>
        <v>8</v>
      </c>
      <c r="M27" s="342" t="s">
        <v>34</v>
      </c>
      <c r="N27" s="38">
        <f t="shared" si="1"/>
        <v>5</v>
      </c>
      <c r="O27" s="35">
        <f t="shared" si="2"/>
        <v>40</v>
      </c>
      <c r="P27" s="33">
        <f t="shared" si="5"/>
        <v>319.89999999999998</v>
      </c>
      <c r="Q27" s="32">
        <f t="shared" si="3"/>
        <v>383.88</v>
      </c>
      <c r="R27" s="308"/>
      <c r="S27" s="308"/>
      <c r="U27" s="31" t="s">
        <v>1829</v>
      </c>
      <c r="V27" s="31" t="str">
        <f t="shared" si="4"/>
        <v>137261</v>
      </c>
      <c r="W27" s="31">
        <v>319.89999999999998</v>
      </c>
      <c r="X27" s="2"/>
      <c r="Y27" s="347"/>
    </row>
    <row r="28" spans="1:25" ht="15" customHeight="1" x14ac:dyDescent="0.35">
      <c r="A28" s="56" t="s">
        <v>280</v>
      </c>
      <c r="B28" s="55" t="s">
        <v>657</v>
      </c>
      <c r="C28" s="57">
        <v>1000</v>
      </c>
      <c r="D28" s="57">
        <v>25</v>
      </c>
      <c r="E28" s="54">
        <v>76</v>
      </c>
      <c r="F28" s="283" t="s">
        <v>680</v>
      </c>
      <c r="G28" s="284" t="s">
        <v>681</v>
      </c>
      <c r="H28" s="50" t="s">
        <v>0</v>
      </c>
      <c r="I28" s="48" t="s">
        <v>3</v>
      </c>
      <c r="J28" s="46" t="s">
        <v>3</v>
      </c>
      <c r="K28" s="45">
        <v>7</v>
      </c>
      <c r="L28" s="42">
        <f t="shared" si="0"/>
        <v>7</v>
      </c>
      <c r="M28" s="341" t="s">
        <v>35</v>
      </c>
      <c r="N28" s="38">
        <f t="shared" si="1"/>
        <v>2</v>
      </c>
      <c r="O28" s="35">
        <f t="shared" si="2"/>
        <v>14</v>
      </c>
      <c r="P28" s="33">
        <f t="shared" si="5"/>
        <v>339</v>
      </c>
      <c r="Q28" s="32">
        <f t="shared" si="3"/>
        <v>406.8</v>
      </c>
      <c r="R28" s="308"/>
      <c r="S28" s="308"/>
      <c r="U28" s="31" t="s">
        <v>1829</v>
      </c>
      <c r="V28" s="31" t="str">
        <f t="shared" si="4"/>
        <v>137264</v>
      </c>
      <c r="W28" s="31">
        <v>339</v>
      </c>
      <c r="X28" s="2"/>
      <c r="Y28" s="347"/>
    </row>
    <row r="29" spans="1:25" ht="15" customHeight="1" x14ac:dyDescent="0.35">
      <c r="A29" s="56" t="s">
        <v>280</v>
      </c>
      <c r="B29" s="55" t="s">
        <v>657</v>
      </c>
      <c r="C29" s="57">
        <v>1000</v>
      </c>
      <c r="D29" s="57">
        <v>25</v>
      </c>
      <c r="E29" s="54">
        <v>89</v>
      </c>
      <c r="F29" s="283" t="s">
        <v>682</v>
      </c>
      <c r="G29" s="284" t="s">
        <v>683</v>
      </c>
      <c r="H29" s="50" t="s">
        <v>0</v>
      </c>
      <c r="I29" s="48" t="s">
        <v>3</v>
      </c>
      <c r="J29" s="46" t="s">
        <v>3</v>
      </c>
      <c r="K29" s="45">
        <v>6</v>
      </c>
      <c r="L29" s="42">
        <f t="shared" si="0"/>
        <v>6</v>
      </c>
      <c r="M29" s="341" t="s">
        <v>35</v>
      </c>
      <c r="N29" s="38">
        <f t="shared" si="1"/>
        <v>2</v>
      </c>
      <c r="O29" s="35">
        <f t="shared" si="2"/>
        <v>12</v>
      </c>
      <c r="P29" s="33">
        <f t="shared" si="5"/>
        <v>378.6</v>
      </c>
      <c r="Q29" s="32">
        <f t="shared" si="3"/>
        <v>454.32</v>
      </c>
      <c r="R29" s="308"/>
      <c r="S29" s="308"/>
      <c r="U29" s="31" t="s">
        <v>1829</v>
      </c>
      <c r="V29" s="31" t="str">
        <f t="shared" si="4"/>
        <v>137273</v>
      </c>
      <c r="W29" s="31">
        <v>378.6</v>
      </c>
      <c r="X29" s="2"/>
      <c r="Y29" s="347"/>
    </row>
    <row r="30" spans="1:25" ht="15" customHeight="1" x14ac:dyDescent="0.35">
      <c r="A30" s="56" t="s">
        <v>280</v>
      </c>
      <c r="B30" s="55" t="s">
        <v>657</v>
      </c>
      <c r="C30" s="57">
        <v>1000</v>
      </c>
      <c r="D30" s="57">
        <v>25</v>
      </c>
      <c r="E30" s="54">
        <v>108</v>
      </c>
      <c r="F30" s="52" t="s">
        <v>684</v>
      </c>
      <c r="G30" s="51" t="s">
        <v>685</v>
      </c>
      <c r="H30" s="50" t="s">
        <v>0</v>
      </c>
      <c r="I30" s="48" t="s">
        <v>3</v>
      </c>
      <c r="J30" s="46"/>
      <c r="K30" s="45">
        <v>6</v>
      </c>
      <c r="L30" s="42">
        <f t="shared" si="0"/>
        <v>6</v>
      </c>
      <c r="M30" s="341" t="s">
        <v>35</v>
      </c>
      <c r="N30" s="38">
        <f t="shared" si="1"/>
        <v>2</v>
      </c>
      <c r="O30" s="35">
        <f t="shared" si="2"/>
        <v>12</v>
      </c>
      <c r="P30" s="33">
        <f t="shared" si="5"/>
        <v>493.7</v>
      </c>
      <c r="Q30" s="32">
        <f t="shared" si="3"/>
        <v>592.44000000000005</v>
      </c>
      <c r="R30" s="308"/>
      <c r="S30" s="308"/>
      <c r="U30" s="31" t="s">
        <v>1829</v>
      </c>
      <c r="V30" s="31" t="str">
        <f t="shared" si="4"/>
        <v>136982</v>
      </c>
      <c r="W30" s="31">
        <v>493.7</v>
      </c>
      <c r="X30" s="2"/>
      <c r="Y30" s="347"/>
    </row>
    <row r="31" spans="1:25" ht="15" customHeight="1" x14ac:dyDescent="0.35">
      <c r="A31" s="56" t="s">
        <v>280</v>
      </c>
      <c r="B31" s="55" t="s">
        <v>657</v>
      </c>
      <c r="C31" s="57">
        <v>1000</v>
      </c>
      <c r="D31" s="57">
        <v>25</v>
      </c>
      <c r="E31" s="54">
        <v>114</v>
      </c>
      <c r="F31" s="52" t="s">
        <v>686</v>
      </c>
      <c r="G31" s="51" t="s">
        <v>687</v>
      </c>
      <c r="H31" s="50" t="s">
        <v>0</v>
      </c>
      <c r="I31" s="48" t="s">
        <v>3</v>
      </c>
      <c r="J31" s="46"/>
      <c r="K31" s="45">
        <v>5</v>
      </c>
      <c r="L31" s="42">
        <f t="shared" si="0"/>
        <v>5</v>
      </c>
      <c r="M31" s="342" t="s">
        <v>34</v>
      </c>
      <c r="N31" s="38">
        <f t="shared" si="1"/>
        <v>8</v>
      </c>
      <c r="O31" s="35">
        <f t="shared" si="2"/>
        <v>40</v>
      </c>
      <c r="P31" s="33">
        <f t="shared" si="5"/>
        <v>525.4</v>
      </c>
      <c r="Q31" s="32">
        <f t="shared" si="3"/>
        <v>630.48</v>
      </c>
      <c r="R31" s="308"/>
      <c r="S31" s="308"/>
      <c r="U31" s="31" t="s">
        <v>1829</v>
      </c>
      <c r="V31" s="31" t="str">
        <f t="shared" si="4"/>
        <v>136986</v>
      </c>
      <c r="W31" s="31">
        <v>525.4</v>
      </c>
      <c r="X31" s="2"/>
      <c r="Y31" s="347"/>
    </row>
    <row r="32" spans="1:25" ht="15" customHeight="1" x14ac:dyDescent="0.35">
      <c r="A32" s="56" t="s">
        <v>280</v>
      </c>
      <c r="B32" s="55" t="s">
        <v>657</v>
      </c>
      <c r="C32" s="57">
        <v>1000</v>
      </c>
      <c r="D32" s="57">
        <v>25</v>
      </c>
      <c r="E32" s="54">
        <v>133</v>
      </c>
      <c r="F32" s="52" t="s">
        <v>688</v>
      </c>
      <c r="G32" s="51" t="s">
        <v>689</v>
      </c>
      <c r="H32" s="50" t="s">
        <v>0</v>
      </c>
      <c r="I32" s="48" t="s">
        <v>3</v>
      </c>
      <c r="J32" s="46"/>
      <c r="K32" s="45">
        <v>5</v>
      </c>
      <c r="L32" s="42">
        <f t="shared" si="0"/>
        <v>5</v>
      </c>
      <c r="M32" s="342" t="s">
        <v>34</v>
      </c>
      <c r="N32" s="38">
        <f t="shared" si="1"/>
        <v>8</v>
      </c>
      <c r="O32" s="35">
        <f t="shared" si="2"/>
        <v>40</v>
      </c>
      <c r="P32" s="33">
        <f t="shared" si="5"/>
        <v>549.79999999999995</v>
      </c>
      <c r="Q32" s="32">
        <f t="shared" si="3"/>
        <v>659.76</v>
      </c>
      <c r="R32" s="308"/>
      <c r="S32" s="308"/>
      <c r="U32" s="31" t="s">
        <v>1829</v>
      </c>
      <c r="V32" s="31" t="str">
        <f t="shared" si="4"/>
        <v>136998</v>
      </c>
      <c r="W32" s="31">
        <v>549.79999999999995</v>
      </c>
      <c r="X32" s="2"/>
      <c r="Y32" s="347"/>
    </row>
    <row r="33" spans="1:25" ht="15" customHeight="1" x14ac:dyDescent="0.35">
      <c r="A33" s="56" t="s">
        <v>280</v>
      </c>
      <c r="B33" s="55" t="s">
        <v>657</v>
      </c>
      <c r="C33" s="57">
        <v>1000</v>
      </c>
      <c r="D33" s="57">
        <v>25</v>
      </c>
      <c r="E33" s="54">
        <v>159</v>
      </c>
      <c r="F33" s="52" t="s">
        <v>690</v>
      </c>
      <c r="G33" s="51" t="s">
        <v>691</v>
      </c>
      <c r="H33" s="50" t="s">
        <v>0</v>
      </c>
      <c r="I33" s="48" t="s">
        <v>3</v>
      </c>
      <c r="J33" s="46"/>
      <c r="K33" s="45">
        <v>4</v>
      </c>
      <c r="L33" s="42">
        <f t="shared" si="0"/>
        <v>4</v>
      </c>
      <c r="M33" s="342" t="s">
        <v>34</v>
      </c>
      <c r="N33" s="38">
        <f t="shared" si="1"/>
        <v>10</v>
      </c>
      <c r="O33" s="35">
        <f t="shared" si="2"/>
        <v>40</v>
      </c>
      <c r="P33" s="33">
        <f t="shared" si="5"/>
        <v>613.4</v>
      </c>
      <c r="Q33" s="32">
        <f t="shared" si="3"/>
        <v>736.08</v>
      </c>
      <c r="R33" s="308"/>
      <c r="S33" s="308"/>
      <c r="U33" s="31" t="s">
        <v>1829</v>
      </c>
      <c r="V33" s="31" t="str">
        <f t="shared" si="4"/>
        <v>137019</v>
      </c>
      <c r="W33" s="31">
        <v>613.4</v>
      </c>
      <c r="X33" s="2"/>
      <c r="Y33" s="347"/>
    </row>
    <row r="34" spans="1:25" ht="15" customHeight="1" x14ac:dyDescent="0.35">
      <c r="A34" s="56" t="s">
        <v>280</v>
      </c>
      <c r="B34" s="55" t="s">
        <v>657</v>
      </c>
      <c r="C34" s="57">
        <v>1000</v>
      </c>
      <c r="D34" s="57">
        <v>25</v>
      </c>
      <c r="E34" s="54">
        <v>169</v>
      </c>
      <c r="F34" s="52" t="s">
        <v>692</v>
      </c>
      <c r="G34" s="51" t="s">
        <v>693</v>
      </c>
      <c r="H34" s="50" t="s">
        <v>0</v>
      </c>
      <c r="I34" s="48" t="s">
        <v>3</v>
      </c>
      <c r="J34" s="46"/>
      <c r="K34" s="45">
        <v>4</v>
      </c>
      <c r="L34" s="42">
        <f t="shared" si="0"/>
        <v>4</v>
      </c>
      <c r="M34" s="342" t="s">
        <v>34</v>
      </c>
      <c r="N34" s="38">
        <f t="shared" si="1"/>
        <v>10</v>
      </c>
      <c r="O34" s="35">
        <f t="shared" si="2"/>
        <v>40</v>
      </c>
      <c r="P34" s="33">
        <f t="shared" si="5"/>
        <v>642.4</v>
      </c>
      <c r="Q34" s="32">
        <f t="shared" si="3"/>
        <v>770.88</v>
      </c>
      <c r="R34" s="308"/>
      <c r="S34" s="308"/>
      <c r="U34" s="31" t="s">
        <v>1829</v>
      </c>
      <c r="V34" s="31" t="str">
        <f t="shared" si="4"/>
        <v>137037</v>
      </c>
      <c r="W34" s="31">
        <v>642.4</v>
      </c>
      <c r="X34" s="2"/>
      <c r="Y34" s="347"/>
    </row>
    <row r="35" spans="1:25" ht="15" customHeight="1" x14ac:dyDescent="0.35">
      <c r="A35" s="56" t="s">
        <v>280</v>
      </c>
      <c r="B35" s="55" t="s">
        <v>657</v>
      </c>
      <c r="C35" s="57">
        <v>1000</v>
      </c>
      <c r="D35" s="57">
        <v>25</v>
      </c>
      <c r="E35" s="54">
        <v>219</v>
      </c>
      <c r="F35" s="52" t="s">
        <v>694</v>
      </c>
      <c r="G35" s="51" t="s">
        <v>695</v>
      </c>
      <c r="H35" s="50" t="s">
        <v>0</v>
      </c>
      <c r="I35" s="48" t="s">
        <v>3</v>
      </c>
      <c r="J35" s="46"/>
      <c r="K35" s="45">
        <v>3</v>
      </c>
      <c r="L35" s="42">
        <f t="shared" si="0"/>
        <v>3</v>
      </c>
      <c r="M35" s="342" t="s">
        <v>34</v>
      </c>
      <c r="N35" s="38">
        <f t="shared" si="1"/>
        <v>14</v>
      </c>
      <c r="O35" s="35">
        <f t="shared" si="2"/>
        <v>42</v>
      </c>
      <c r="P35" s="33">
        <f t="shared" si="5"/>
        <v>817.5</v>
      </c>
      <c r="Q35" s="32">
        <f t="shared" si="3"/>
        <v>981</v>
      </c>
      <c r="R35" s="308"/>
      <c r="S35" s="308"/>
      <c r="U35" s="31" t="s">
        <v>1829</v>
      </c>
      <c r="V35" s="31" t="str">
        <f t="shared" si="4"/>
        <v>137053</v>
      </c>
      <c r="W35" s="31">
        <v>817.5</v>
      </c>
      <c r="X35" s="2"/>
      <c r="Y35" s="347"/>
    </row>
    <row r="36" spans="1:25" ht="15" customHeight="1" x14ac:dyDescent="0.35">
      <c r="A36" s="56" t="s">
        <v>280</v>
      </c>
      <c r="B36" s="55" t="s">
        <v>657</v>
      </c>
      <c r="C36" s="57">
        <v>1000</v>
      </c>
      <c r="D36" s="57">
        <v>25</v>
      </c>
      <c r="E36" s="54">
        <v>273</v>
      </c>
      <c r="F36" s="52" t="s">
        <v>696</v>
      </c>
      <c r="G36" s="51" t="s">
        <v>697</v>
      </c>
      <c r="H36" s="50" t="s">
        <v>0</v>
      </c>
      <c r="I36" s="48" t="s">
        <v>3</v>
      </c>
      <c r="J36" s="46"/>
      <c r="K36" s="45">
        <v>2</v>
      </c>
      <c r="L36" s="42">
        <f t="shared" si="0"/>
        <v>2</v>
      </c>
      <c r="M36" s="342" t="s">
        <v>34</v>
      </c>
      <c r="N36" s="38">
        <f t="shared" si="1"/>
        <v>20</v>
      </c>
      <c r="O36" s="35">
        <f t="shared" si="2"/>
        <v>40</v>
      </c>
      <c r="P36" s="33">
        <f t="shared" si="5"/>
        <v>1094.5</v>
      </c>
      <c r="Q36" s="32">
        <f t="shared" si="3"/>
        <v>1313.4</v>
      </c>
      <c r="R36" s="308"/>
      <c r="S36" s="308"/>
      <c r="U36" s="31" t="s">
        <v>1829</v>
      </c>
      <c r="V36" s="31" t="str">
        <f t="shared" si="4"/>
        <v>137295</v>
      </c>
      <c r="W36" s="31">
        <v>1094.5</v>
      </c>
      <c r="X36" s="2"/>
      <c r="Y36" s="347"/>
    </row>
    <row r="37" spans="1:25" ht="15" customHeight="1" x14ac:dyDescent="0.35">
      <c r="A37" s="56" t="s">
        <v>280</v>
      </c>
      <c r="B37" s="55" t="s">
        <v>657</v>
      </c>
      <c r="C37" s="57">
        <v>1000</v>
      </c>
      <c r="D37" s="54">
        <v>30</v>
      </c>
      <c r="E37" s="54">
        <v>18</v>
      </c>
      <c r="F37" s="52" t="s">
        <v>698</v>
      </c>
      <c r="G37" s="51" t="s">
        <v>699</v>
      </c>
      <c r="H37" s="50" t="s">
        <v>0</v>
      </c>
      <c r="I37" s="48" t="s">
        <v>3</v>
      </c>
      <c r="J37" s="46"/>
      <c r="K37" s="45">
        <v>12</v>
      </c>
      <c r="L37" s="42">
        <f t="shared" si="0"/>
        <v>12</v>
      </c>
      <c r="M37" s="341" t="s">
        <v>35</v>
      </c>
      <c r="N37" s="38">
        <f t="shared" si="1"/>
        <v>1</v>
      </c>
      <c r="O37" s="35">
        <f t="shared" si="2"/>
        <v>12</v>
      </c>
      <c r="P37" s="33">
        <f t="shared" si="5"/>
        <v>209.2</v>
      </c>
      <c r="Q37" s="32">
        <f t="shared" si="3"/>
        <v>251.04</v>
      </c>
      <c r="R37" s="308"/>
      <c r="S37" s="308"/>
      <c r="U37" s="31" t="s">
        <v>1829</v>
      </c>
      <c r="V37" s="31" t="str">
        <f t="shared" si="4"/>
        <v>136984</v>
      </c>
      <c r="W37" s="31">
        <v>209.2</v>
      </c>
      <c r="X37" s="2"/>
      <c r="Y37" s="347"/>
    </row>
    <row r="38" spans="1:25" ht="15" customHeight="1" x14ac:dyDescent="0.35">
      <c r="A38" s="56" t="s">
        <v>280</v>
      </c>
      <c r="B38" s="55" t="s">
        <v>657</v>
      </c>
      <c r="C38" s="57">
        <v>1000</v>
      </c>
      <c r="D38" s="57">
        <v>30</v>
      </c>
      <c r="E38" s="54">
        <v>21</v>
      </c>
      <c r="F38" s="52" t="s">
        <v>700</v>
      </c>
      <c r="G38" s="51" t="s">
        <v>701</v>
      </c>
      <c r="H38" s="50" t="s">
        <v>0</v>
      </c>
      <c r="I38" s="48" t="s">
        <v>3</v>
      </c>
      <c r="J38" s="46"/>
      <c r="K38" s="45">
        <v>12</v>
      </c>
      <c r="L38" s="42">
        <f t="shared" si="0"/>
        <v>12</v>
      </c>
      <c r="M38" s="343" t="s">
        <v>1</v>
      </c>
      <c r="N38" s="38">
        <f t="shared" si="1"/>
        <v>1</v>
      </c>
      <c r="O38" s="35">
        <f t="shared" si="2"/>
        <v>12</v>
      </c>
      <c r="P38" s="33">
        <f t="shared" si="5"/>
        <v>213</v>
      </c>
      <c r="Q38" s="32">
        <f t="shared" si="3"/>
        <v>255.6</v>
      </c>
      <c r="R38" s="308"/>
      <c r="S38" s="308"/>
      <c r="U38" s="31" t="s">
        <v>1829</v>
      </c>
      <c r="V38" s="31" t="str">
        <f t="shared" si="4"/>
        <v>137042</v>
      </c>
      <c r="W38" s="31">
        <v>213</v>
      </c>
      <c r="X38" s="2"/>
      <c r="Y38" s="347"/>
    </row>
    <row r="39" spans="1:25" ht="15" customHeight="1" x14ac:dyDescent="0.35">
      <c r="A39" s="56" t="s">
        <v>280</v>
      </c>
      <c r="B39" s="55" t="s">
        <v>657</v>
      </c>
      <c r="C39" s="57">
        <v>1000</v>
      </c>
      <c r="D39" s="57">
        <v>30</v>
      </c>
      <c r="E39" s="54">
        <v>25</v>
      </c>
      <c r="F39" s="52" t="s">
        <v>702</v>
      </c>
      <c r="G39" s="51" t="s">
        <v>703</v>
      </c>
      <c r="H39" s="50" t="s">
        <v>0</v>
      </c>
      <c r="I39" s="48" t="s">
        <v>3</v>
      </c>
      <c r="J39" s="46"/>
      <c r="K39" s="45">
        <v>12</v>
      </c>
      <c r="L39" s="42">
        <f t="shared" si="0"/>
        <v>12</v>
      </c>
      <c r="M39" s="341" t="s">
        <v>35</v>
      </c>
      <c r="N39" s="38">
        <f t="shared" si="1"/>
        <v>1</v>
      </c>
      <c r="O39" s="35">
        <f t="shared" si="2"/>
        <v>12</v>
      </c>
      <c r="P39" s="33">
        <f t="shared" si="5"/>
        <v>248.4</v>
      </c>
      <c r="Q39" s="32">
        <f t="shared" si="3"/>
        <v>298.08</v>
      </c>
      <c r="R39" s="308"/>
      <c r="S39" s="308"/>
      <c r="U39" s="31" t="s">
        <v>1829</v>
      </c>
      <c r="V39" s="31" t="str">
        <f t="shared" si="4"/>
        <v>136928</v>
      </c>
      <c r="W39" s="31">
        <v>248.4</v>
      </c>
      <c r="X39" s="2"/>
      <c r="Y39" s="347"/>
    </row>
    <row r="40" spans="1:25" ht="15" customHeight="1" x14ac:dyDescent="0.35">
      <c r="A40" s="56" t="s">
        <v>280</v>
      </c>
      <c r="B40" s="55" t="s">
        <v>657</v>
      </c>
      <c r="C40" s="57">
        <v>1000</v>
      </c>
      <c r="D40" s="57">
        <v>30</v>
      </c>
      <c r="E40" s="54">
        <v>28</v>
      </c>
      <c r="F40" s="52" t="s">
        <v>704</v>
      </c>
      <c r="G40" s="51" t="s">
        <v>705</v>
      </c>
      <c r="H40" s="50" t="s">
        <v>0</v>
      </c>
      <c r="I40" s="48" t="s">
        <v>3</v>
      </c>
      <c r="J40" s="46"/>
      <c r="K40" s="45">
        <v>10</v>
      </c>
      <c r="L40" s="42">
        <f t="shared" si="0"/>
        <v>10</v>
      </c>
      <c r="M40" s="343" t="s">
        <v>1</v>
      </c>
      <c r="N40" s="38">
        <f t="shared" si="1"/>
        <v>1</v>
      </c>
      <c r="O40" s="35">
        <f t="shared" si="2"/>
        <v>10</v>
      </c>
      <c r="P40" s="33">
        <f t="shared" si="5"/>
        <v>250.6</v>
      </c>
      <c r="Q40" s="32">
        <f t="shared" si="3"/>
        <v>300.72000000000003</v>
      </c>
      <c r="R40" s="308"/>
      <c r="S40" s="308"/>
      <c r="U40" s="31" t="s">
        <v>1829</v>
      </c>
      <c r="V40" s="31" t="str">
        <f t="shared" si="4"/>
        <v>137052</v>
      </c>
      <c r="W40" s="31">
        <v>250.6</v>
      </c>
      <c r="X40" s="2"/>
      <c r="Y40" s="347"/>
    </row>
    <row r="41" spans="1:25" ht="15" customHeight="1" x14ac:dyDescent="0.35">
      <c r="A41" s="56" t="s">
        <v>280</v>
      </c>
      <c r="B41" s="55" t="s">
        <v>657</v>
      </c>
      <c r="C41" s="57">
        <v>1000</v>
      </c>
      <c r="D41" s="57">
        <v>30</v>
      </c>
      <c r="E41" s="54">
        <v>32</v>
      </c>
      <c r="F41" s="52" t="s">
        <v>706</v>
      </c>
      <c r="G41" s="51" t="s">
        <v>707</v>
      </c>
      <c r="H41" s="50" t="s">
        <v>0</v>
      </c>
      <c r="I41" s="48" t="s">
        <v>3</v>
      </c>
      <c r="J41" s="46"/>
      <c r="K41" s="45">
        <v>10</v>
      </c>
      <c r="L41" s="42">
        <f t="shared" si="0"/>
        <v>10</v>
      </c>
      <c r="M41" s="343" t="s">
        <v>1</v>
      </c>
      <c r="N41" s="38">
        <f t="shared" si="1"/>
        <v>1</v>
      </c>
      <c r="O41" s="35">
        <f t="shared" si="2"/>
        <v>10</v>
      </c>
      <c r="P41" s="33">
        <f t="shared" si="5"/>
        <v>262.7</v>
      </c>
      <c r="Q41" s="32">
        <f t="shared" si="3"/>
        <v>315.24</v>
      </c>
      <c r="R41" s="308"/>
      <c r="S41" s="308"/>
      <c r="U41" s="31" t="s">
        <v>1829</v>
      </c>
      <c r="V41" s="31" t="str">
        <f t="shared" si="4"/>
        <v>135137</v>
      </c>
      <c r="W41" s="31">
        <v>262.7</v>
      </c>
      <c r="X41" s="2"/>
      <c r="Y41" s="347"/>
    </row>
    <row r="42" spans="1:25" ht="15" customHeight="1" x14ac:dyDescent="0.35">
      <c r="A42" s="56" t="s">
        <v>280</v>
      </c>
      <c r="B42" s="55" t="s">
        <v>657</v>
      </c>
      <c r="C42" s="57">
        <v>1000</v>
      </c>
      <c r="D42" s="57">
        <v>30</v>
      </c>
      <c r="E42" s="54">
        <v>35</v>
      </c>
      <c r="F42" s="52" t="s">
        <v>708</v>
      </c>
      <c r="G42" s="51" t="s">
        <v>709</v>
      </c>
      <c r="H42" s="50" t="s">
        <v>0</v>
      </c>
      <c r="I42" s="48" t="s">
        <v>3</v>
      </c>
      <c r="J42" s="46" t="s">
        <v>3</v>
      </c>
      <c r="K42" s="45">
        <v>10</v>
      </c>
      <c r="L42" s="42">
        <f t="shared" si="0"/>
        <v>10</v>
      </c>
      <c r="M42" s="343" t="s">
        <v>1</v>
      </c>
      <c r="N42" s="38">
        <f t="shared" si="1"/>
        <v>1</v>
      </c>
      <c r="O42" s="35">
        <f t="shared" si="2"/>
        <v>10</v>
      </c>
      <c r="P42" s="33">
        <f t="shared" si="5"/>
        <v>279</v>
      </c>
      <c r="Q42" s="32">
        <f t="shared" si="3"/>
        <v>334.8</v>
      </c>
      <c r="R42" s="308"/>
      <c r="S42" s="308"/>
      <c r="U42" s="31" t="s">
        <v>1829</v>
      </c>
      <c r="V42" s="31" t="str">
        <f t="shared" si="4"/>
        <v>135141</v>
      </c>
      <c r="W42" s="31">
        <v>279</v>
      </c>
      <c r="X42" s="2"/>
      <c r="Y42" s="347"/>
    </row>
    <row r="43" spans="1:25" ht="15" customHeight="1" x14ac:dyDescent="0.35">
      <c r="A43" s="56" t="s">
        <v>280</v>
      </c>
      <c r="B43" s="55" t="s">
        <v>657</v>
      </c>
      <c r="C43" s="57">
        <v>1000</v>
      </c>
      <c r="D43" s="57">
        <v>30</v>
      </c>
      <c r="E43" s="54">
        <v>38</v>
      </c>
      <c r="F43" s="52" t="s">
        <v>710</v>
      </c>
      <c r="G43" s="51" t="s">
        <v>711</v>
      </c>
      <c r="H43" s="50" t="s">
        <v>0</v>
      </c>
      <c r="I43" s="48" t="s">
        <v>3</v>
      </c>
      <c r="J43" s="46"/>
      <c r="K43" s="45">
        <v>9</v>
      </c>
      <c r="L43" s="42">
        <f t="shared" si="0"/>
        <v>9</v>
      </c>
      <c r="M43" s="341" t="s">
        <v>35</v>
      </c>
      <c r="N43" s="38">
        <f t="shared" si="1"/>
        <v>2</v>
      </c>
      <c r="O43" s="35">
        <f t="shared" si="2"/>
        <v>18</v>
      </c>
      <c r="P43" s="33">
        <f t="shared" si="5"/>
        <v>293.5</v>
      </c>
      <c r="Q43" s="32">
        <f t="shared" si="3"/>
        <v>352.2</v>
      </c>
      <c r="R43" s="308"/>
      <c r="S43" s="308"/>
      <c r="U43" s="31" t="s">
        <v>1829</v>
      </c>
      <c r="V43" s="31" t="str">
        <f t="shared" si="4"/>
        <v>135145</v>
      </c>
      <c r="W43" s="31">
        <v>293.5</v>
      </c>
      <c r="X43" s="2"/>
      <c r="Y43" s="347"/>
    </row>
    <row r="44" spans="1:25" ht="15" customHeight="1" x14ac:dyDescent="0.35">
      <c r="A44" s="56" t="s">
        <v>280</v>
      </c>
      <c r="B44" s="55" t="s">
        <v>657</v>
      </c>
      <c r="C44" s="57">
        <v>1000</v>
      </c>
      <c r="D44" s="57">
        <v>30</v>
      </c>
      <c r="E44" s="54">
        <v>42</v>
      </c>
      <c r="F44" s="52" t="s">
        <v>712</v>
      </c>
      <c r="G44" s="51" t="s">
        <v>713</v>
      </c>
      <c r="H44" s="50" t="s">
        <v>0</v>
      </c>
      <c r="I44" s="48" t="s">
        <v>3</v>
      </c>
      <c r="J44" s="46" t="s">
        <v>3</v>
      </c>
      <c r="K44" s="45">
        <v>9</v>
      </c>
      <c r="L44" s="42">
        <f t="shared" si="0"/>
        <v>9</v>
      </c>
      <c r="M44" s="343" t="s">
        <v>1</v>
      </c>
      <c r="N44" s="38">
        <f t="shared" si="1"/>
        <v>1</v>
      </c>
      <c r="O44" s="35">
        <f t="shared" si="2"/>
        <v>9</v>
      </c>
      <c r="P44" s="33">
        <f t="shared" si="5"/>
        <v>294.60000000000002</v>
      </c>
      <c r="Q44" s="32">
        <f t="shared" si="3"/>
        <v>353.52</v>
      </c>
      <c r="R44" s="308"/>
      <c r="S44" s="308"/>
      <c r="U44" s="31" t="s">
        <v>1829</v>
      </c>
      <c r="V44" s="31" t="str">
        <f t="shared" si="4"/>
        <v>135149</v>
      </c>
      <c r="W44" s="31">
        <v>294.60000000000002</v>
      </c>
      <c r="X44" s="2"/>
      <c r="Y44" s="347"/>
    </row>
    <row r="45" spans="1:25" ht="15" customHeight="1" x14ac:dyDescent="0.35">
      <c r="A45" s="56" t="s">
        <v>280</v>
      </c>
      <c r="B45" s="55" t="s">
        <v>657</v>
      </c>
      <c r="C45" s="57">
        <v>1000</v>
      </c>
      <c r="D45" s="57">
        <v>30</v>
      </c>
      <c r="E45" s="54">
        <v>45</v>
      </c>
      <c r="F45" s="52" t="s">
        <v>714</v>
      </c>
      <c r="G45" s="51" t="s">
        <v>715</v>
      </c>
      <c r="H45" s="50" t="s">
        <v>0</v>
      </c>
      <c r="I45" s="48" t="s">
        <v>3</v>
      </c>
      <c r="J45" s="46" t="s">
        <v>3</v>
      </c>
      <c r="K45" s="45">
        <v>9</v>
      </c>
      <c r="L45" s="42">
        <f t="shared" si="0"/>
        <v>9</v>
      </c>
      <c r="M45" s="343" t="s">
        <v>1</v>
      </c>
      <c r="N45" s="38">
        <f t="shared" si="1"/>
        <v>1</v>
      </c>
      <c r="O45" s="35">
        <f t="shared" si="2"/>
        <v>9</v>
      </c>
      <c r="P45" s="33">
        <f t="shared" si="5"/>
        <v>301</v>
      </c>
      <c r="Q45" s="32">
        <f t="shared" si="3"/>
        <v>361.2</v>
      </c>
      <c r="R45" s="308"/>
      <c r="S45" s="308"/>
      <c r="U45" s="31" t="s">
        <v>1829</v>
      </c>
      <c r="V45" s="31" t="str">
        <f t="shared" si="4"/>
        <v>135152</v>
      </c>
      <c r="W45" s="31">
        <v>301</v>
      </c>
      <c r="X45" s="2"/>
      <c r="Y45" s="347"/>
    </row>
    <row r="46" spans="1:25" ht="15" customHeight="1" x14ac:dyDescent="0.35">
      <c r="A46" s="56" t="s">
        <v>280</v>
      </c>
      <c r="B46" s="55" t="s">
        <v>657</v>
      </c>
      <c r="C46" s="57">
        <v>1000</v>
      </c>
      <c r="D46" s="57">
        <v>30</v>
      </c>
      <c r="E46" s="54">
        <v>48</v>
      </c>
      <c r="F46" s="52" t="s">
        <v>716</v>
      </c>
      <c r="G46" s="51" t="s">
        <v>717</v>
      </c>
      <c r="H46" s="50" t="s">
        <v>0</v>
      </c>
      <c r="I46" s="48" t="s">
        <v>3</v>
      </c>
      <c r="J46" s="46" t="s">
        <v>3</v>
      </c>
      <c r="K46" s="45">
        <v>9</v>
      </c>
      <c r="L46" s="42">
        <f t="shared" si="0"/>
        <v>9</v>
      </c>
      <c r="M46" s="343" t="s">
        <v>1</v>
      </c>
      <c r="N46" s="38">
        <f t="shared" si="1"/>
        <v>1</v>
      </c>
      <c r="O46" s="35">
        <f t="shared" si="2"/>
        <v>9</v>
      </c>
      <c r="P46" s="33">
        <f t="shared" si="5"/>
        <v>303.60000000000002</v>
      </c>
      <c r="Q46" s="32">
        <f t="shared" si="3"/>
        <v>364.32</v>
      </c>
      <c r="R46" s="308"/>
      <c r="S46" s="308"/>
      <c r="U46" s="31" t="s">
        <v>1829</v>
      </c>
      <c r="V46" s="31" t="str">
        <f t="shared" si="4"/>
        <v>158140</v>
      </c>
      <c r="W46" s="31">
        <v>303.60000000000002</v>
      </c>
      <c r="X46" s="2"/>
      <c r="Y46" s="347"/>
    </row>
    <row r="47" spans="1:25" ht="15" customHeight="1" x14ac:dyDescent="0.35">
      <c r="A47" s="56" t="s">
        <v>280</v>
      </c>
      <c r="B47" s="55" t="s">
        <v>657</v>
      </c>
      <c r="C47" s="57">
        <v>1000</v>
      </c>
      <c r="D47" s="57">
        <v>30</v>
      </c>
      <c r="E47" s="54">
        <v>54</v>
      </c>
      <c r="F47" s="52" t="s">
        <v>718</v>
      </c>
      <c r="G47" s="51" t="s">
        <v>719</v>
      </c>
      <c r="H47" s="50" t="s">
        <v>0</v>
      </c>
      <c r="I47" s="48" t="s">
        <v>3</v>
      </c>
      <c r="J47" s="46"/>
      <c r="K47" s="45">
        <v>8</v>
      </c>
      <c r="L47" s="42">
        <f t="shared" si="0"/>
        <v>8</v>
      </c>
      <c r="M47" s="342" t="s">
        <v>34</v>
      </c>
      <c r="N47" s="38">
        <f t="shared" si="1"/>
        <v>5</v>
      </c>
      <c r="O47" s="35">
        <f t="shared" si="2"/>
        <v>40</v>
      </c>
      <c r="P47" s="33">
        <f t="shared" si="5"/>
        <v>307.3</v>
      </c>
      <c r="Q47" s="32">
        <f t="shared" ref="Q47" si="6">ROUND(P47*1.2,2)</f>
        <v>368.76</v>
      </c>
      <c r="R47" s="308"/>
      <c r="S47" s="308"/>
      <c r="U47" s="31" t="s">
        <v>1829</v>
      </c>
      <c r="V47" s="31" t="str">
        <f t="shared" si="4"/>
        <v>135157</v>
      </c>
      <c r="W47" s="31">
        <v>307.3</v>
      </c>
      <c r="X47" s="2"/>
      <c r="Y47" s="347"/>
    </row>
    <row r="48" spans="1:25" ht="15" customHeight="1" x14ac:dyDescent="0.35">
      <c r="A48" s="56" t="s">
        <v>280</v>
      </c>
      <c r="B48" s="55" t="s">
        <v>657</v>
      </c>
      <c r="C48" s="57">
        <v>1000</v>
      </c>
      <c r="D48" s="57">
        <v>30</v>
      </c>
      <c r="E48" s="54">
        <v>57</v>
      </c>
      <c r="F48" s="52" t="s">
        <v>720</v>
      </c>
      <c r="G48" s="51" t="s">
        <v>721</v>
      </c>
      <c r="H48" s="50" t="s">
        <v>0</v>
      </c>
      <c r="I48" s="48" t="s">
        <v>3</v>
      </c>
      <c r="J48" s="46" t="s">
        <v>3</v>
      </c>
      <c r="K48" s="45">
        <v>8</v>
      </c>
      <c r="L48" s="42">
        <f t="shared" si="0"/>
        <v>8</v>
      </c>
      <c r="M48" s="343" t="s">
        <v>1</v>
      </c>
      <c r="N48" s="38">
        <f t="shared" si="1"/>
        <v>1</v>
      </c>
      <c r="O48" s="35">
        <f t="shared" si="2"/>
        <v>8</v>
      </c>
      <c r="P48" s="33">
        <f t="shared" si="5"/>
        <v>313.7</v>
      </c>
      <c r="Q48" s="32">
        <f t="shared" si="3"/>
        <v>376.44</v>
      </c>
      <c r="R48" s="308"/>
      <c r="S48" s="308"/>
      <c r="U48" s="31" t="s">
        <v>1829</v>
      </c>
      <c r="V48" s="31" t="str">
        <f t="shared" si="4"/>
        <v>135159</v>
      </c>
      <c r="W48" s="31">
        <v>313.7</v>
      </c>
      <c r="X48" s="2"/>
      <c r="Y48" s="347"/>
    </row>
    <row r="49" spans="1:25" ht="15" customHeight="1" x14ac:dyDescent="0.35">
      <c r="A49" s="56" t="s">
        <v>280</v>
      </c>
      <c r="B49" s="55" t="s">
        <v>657</v>
      </c>
      <c r="C49" s="57">
        <v>1000</v>
      </c>
      <c r="D49" s="57">
        <v>30</v>
      </c>
      <c r="E49" s="54">
        <v>60</v>
      </c>
      <c r="F49" s="52" t="s">
        <v>722</v>
      </c>
      <c r="G49" s="51" t="s">
        <v>723</v>
      </c>
      <c r="H49" s="50" t="s">
        <v>0</v>
      </c>
      <c r="I49" s="48" t="s">
        <v>3</v>
      </c>
      <c r="J49" s="46" t="s">
        <v>3</v>
      </c>
      <c r="K49" s="45">
        <v>8</v>
      </c>
      <c r="L49" s="42">
        <f t="shared" si="0"/>
        <v>8</v>
      </c>
      <c r="M49" s="341" t="s">
        <v>35</v>
      </c>
      <c r="N49" s="38">
        <f t="shared" si="1"/>
        <v>2</v>
      </c>
      <c r="O49" s="35">
        <f t="shared" si="2"/>
        <v>16</v>
      </c>
      <c r="P49" s="33">
        <f t="shared" si="5"/>
        <v>315</v>
      </c>
      <c r="Q49" s="32">
        <f t="shared" si="3"/>
        <v>378</v>
      </c>
      <c r="R49" s="308"/>
      <c r="S49" s="308"/>
      <c r="U49" s="31" t="s">
        <v>1829</v>
      </c>
      <c r="V49" s="31" t="str">
        <f t="shared" si="4"/>
        <v>135165</v>
      </c>
      <c r="W49" s="31">
        <v>315</v>
      </c>
      <c r="X49" s="2"/>
      <c r="Y49" s="347"/>
    </row>
    <row r="50" spans="1:25" ht="15" customHeight="1" x14ac:dyDescent="0.35">
      <c r="A50" s="56" t="s">
        <v>280</v>
      </c>
      <c r="B50" s="55" t="s">
        <v>657</v>
      </c>
      <c r="C50" s="57">
        <v>1000</v>
      </c>
      <c r="D50" s="57">
        <v>30</v>
      </c>
      <c r="E50" s="54">
        <v>64</v>
      </c>
      <c r="F50" s="52" t="s">
        <v>724</v>
      </c>
      <c r="G50" s="51" t="s">
        <v>725</v>
      </c>
      <c r="H50" s="50" t="s">
        <v>0</v>
      </c>
      <c r="I50" s="48" t="s">
        <v>3</v>
      </c>
      <c r="J50" s="46" t="s">
        <v>3</v>
      </c>
      <c r="K50" s="45">
        <v>7</v>
      </c>
      <c r="L50" s="42">
        <f t="shared" si="0"/>
        <v>7</v>
      </c>
      <c r="M50" s="342" t="s">
        <v>34</v>
      </c>
      <c r="N50" s="38">
        <f t="shared" si="1"/>
        <v>6</v>
      </c>
      <c r="O50" s="35">
        <f t="shared" si="2"/>
        <v>42</v>
      </c>
      <c r="P50" s="33">
        <f t="shared" si="5"/>
        <v>330.9</v>
      </c>
      <c r="Q50" s="32">
        <f t="shared" ref="Q50:Q51" si="7">ROUND(P50*1.2,2)</f>
        <v>397.08</v>
      </c>
      <c r="R50" s="308"/>
      <c r="S50" s="308"/>
      <c r="U50" s="31" t="s">
        <v>1829</v>
      </c>
      <c r="V50" s="31" t="str">
        <f t="shared" si="4"/>
        <v>135170</v>
      </c>
      <c r="W50" s="31">
        <v>330.9</v>
      </c>
      <c r="X50" s="2"/>
      <c r="Y50" s="347"/>
    </row>
    <row r="51" spans="1:25" ht="15" customHeight="1" x14ac:dyDescent="0.35">
      <c r="A51" s="56" t="s">
        <v>280</v>
      </c>
      <c r="B51" s="55" t="s">
        <v>657</v>
      </c>
      <c r="C51" s="57">
        <v>1000</v>
      </c>
      <c r="D51" s="57">
        <v>30</v>
      </c>
      <c r="E51" s="54">
        <v>70</v>
      </c>
      <c r="F51" s="52" t="s">
        <v>726</v>
      </c>
      <c r="G51" s="51" t="s">
        <v>727</v>
      </c>
      <c r="H51" s="50" t="s">
        <v>0</v>
      </c>
      <c r="I51" s="48"/>
      <c r="J51" s="46" t="s">
        <v>3</v>
      </c>
      <c r="K51" s="45">
        <v>7</v>
      </c>
      <c r="L51" s="42">
        <f t="shared" si="0"/>
        <v>7</v>
      </c>
      <c r="M51" s="342" t="s">
        <v>34</v>
      </c>
      <c r="N51" s="38">
        <f t="shared" si="1"/>
        <v>6</v>
      </c>
      <c r="O51" s="35">
        <f t="shared" si="2"/>
        <v>42</v>
      </c>
      <c r="P51" s="33">
        <f t="shared" si="5"/>
        <v>350.9</v>
      </c>
      <c r="Q51" s="32">
        <f t="shared" si="7"/>
        <v>421.08</v>
      </c>
      <c r="R51" s="308"/>
      <c r="S51" s="308"/>
      <c r="U51" s="31" t="s">
        <v>1829</v>
      </c>
      <c r="V51" s="31" t="str">
        <f t="shared" si="4"/>
        <v>134712</v>
      </c>
      <c r="W51" s="31">
        <v>350.9</v>
      </c>
      <c r="X51" s="2"/>
      <c r="Y51" s="347"/>
    </row>
    <row r="52" spans="1:25" ht="15" customHeight="1" x14ac:dyDescent="0.35">
      <c r="A52" s="56" t="s">
        <v>280</v>
      </c>
      <c r="B52" s="55" t="s">
        <v>657</v>
      </c>
      <c r="C52" s="57">
        <v>1000</v>
      </c>
      <c r="D52" s="57">
        <v>30</v>
      </c>
      <c r="E52" s="54">
        <v>76</v>
      </c>
      <c r="F52" s="52" t="s">
        <v>728</v>
      </c>
      <c r="G52" s="51" t="s">
        <v>729</v>
      </c>
      <c r="H52" s="50" t="s">
        <v>0</v>
      </c>
      <c r="I52" s="48" t="s">
        <v>3</v>
      </c>
      <c r="J52" s="46" t="s">
        <v>3</v>
      </c>
      <c r="K52" s="45">
        <v>6</v>
      </c>
      <c r="L52" s="42">
        <f t="shared" si="0"/>
        <v>6</v>
      </c>
      <c r="M52" s="343" t="s">
        <v>1</v>
      </c>
      <c r="N52" s="38">
        <f t="shared" si="1"/>
        <v>1</v>
      </c>
      <c r="O52" s="35">
        <f t="shared" si="2"/>
        <v>6</v>
      </c>
      <c r="P52" s="33">
        <f t="shared" si="5"/>
        <v>359</v>
      </c>
      <c r="Q52" s="32">
        <f t="shared" si="3"/>
        <v>430.8</v>
      </c>
      <c r="R52" s="308"/>
      <c r="S52" s="308"/>
      <c r="U52" s="31" t="s">
        <v>1829</v>
      </c>
      <c r="V52" s="31" t="str">
        <f t="shared" si="4"/>
        <v>135177</v>
      </c>
      <c r="W52" s="31">
        <v>359</v>
      </c>
      <c r="X52" s="2"/>
      <c r="Y52" s="347"/>
    </row>
    <row r="53" spans="1:25" ht="15" customHeight="1" x14ac:dyDescent="0.35">
      <c r="A53" s="56" t="s">
        <v>280</v>
      </c>
      <c r="B53" s="55" t="s">
        <v>657</v>
      </c>
      <c r="C53" s="57">
        <v>1000</v>
      </c>
      <c r="D53" s="57">
        <v>30</v>
      </c>
      <c r="E53" s="54">
        <v>83</v>
      </c>
      <c r="F53" s="52" t="s">
        <v>730</v>
      </c>
      <c r="G53" s="51" t="s">
        <v>731</v>
      </c>
      <c r="H53" s="50" t="s">
        <v>0</v>
      </c>
      <c r="I53" s="48"/>
      <c r="J53" s="46" t="s">
        <v>3</v>
      </c>
      <c r="K53" s="45">
        <v>6</v>
      </c>
      <c r="L53" s="42">
        <f t="shared" si="0"/>
        <v>6</v>
      </c>
      <c r="M53" s="342" t="s">
        <v>34</v>
      </c>
      <c r="N53" s="38">
        <f t="shared" si="1"/>
        <v>7</v>
      </c>
      <c r="O53" s="35">
        <f t="shared" si="2"/>
        <v>42</v>
      </c>
      <c r="P53" s="33">
        <f t="shared" si="5"/>
        <v>382.4</v>
      </c>
      <c r="Q53" s="32">
        <f t="shared" ref="Q53" si="8">ROUND(P53*1.2,2)</f>
        <v>458.88</v>
      </c>
      <c r="R53" s="308"/>
      <c r="S53" s="308"/>
      <c r="U53" s="31" t="s">
        <v>1829</v>
      </c>
      <c r="V53" s="31" t="str">
        <f t="shared" si="4"/>
        <v>134727</v>
      </c>
      <c r="W53" s="31">
        <v>382.4</v>
      </c>
      <c r="X53" s="2"/>
      <c r="Y53" s="347"/>
    </row>
    <row r="54" spans="1:25" ht="15" customHeight="1" x14ac:dyDescent="0.35">
      <c r="A54" s="56" t="s">
        <v>280</v>
      </c>
      <c r="B54" s="55" t="s">
        <v>657</v>
      </c>
      <c r="C54" s="57">
        <v>1000</v>
      </c>
      <c r="D54" s="57">
        <v>30</v>
      </c>
      <c r="E54" s="54">
        <v>89</v>
      </c>
      <c r="F54" s="52" t="s">
        <v>732</v>
      </c>
      <c r="G54" s="51" t="s">
        <v>733</v>
      </c>
      <c r="H54" s="50" t="s">
        <v>0</v>
      </c>
      <c r="I54" s="48" t="s">
        <v>3</v>
      </c>
      <c r="J54" s="46" t="s">
        <v>3</v>
      </c>
      <c r="K54" s="45">
        <v>6</v>
      </c>
      <c r="L54" s="42">
        <f t="shared" si="0"/>
        <v>6</v>
      </c>
      <c r="M54" s="343" t="s">
        <v>1</v>
      </c>
      <c r="N54" s="38">
        <f t="shared" si="1"/>
        <v>1</v>
      </c>
      <c r="O54" s="35">
        <f t="shared" si="2"/>
        <v>6</v>
      </c>
      <c r="P54" s="33">
        <f t="shared" si="5"/>
        <v>414.9</v>
      </c>
      <c r="Q54" s="32">
        <f t="shared" si="3"/>
        <v>497.88</v>
      </c>
      <c r="R54" s="308"/>
      <c r="S54" s="308"/>
      <c r="U54" s="31" t="s">
        <v>1829</v>
      </c>
      <c r="V54" s="31" t="str">
        <f t="shared" si="4"/>
        <v>135183</v>
      </c>
      <c r="W54" s="31">
        <v>414.9</v>
      </c>
      <c r="X54" s="2"/>
      <c r="Y54" s="347"/>
    </row>
    <row r="55" spans="1:25" ht="15" customHeight="1" x14ac:dyDescent="0.35">
      <c r="A55" s="56" t="s">
        <v>280</v>
      </c>
      <c r="B55" s="55" t="s">
        <v>657</v>
      </c>
      <c r="C55" s="57">
        <v>1000</v>
      </c>
      <c r="D55" s="57">
        <v>30</v>
      </c>
      <c r="E55" s="54">
        <v>102</v>
      </c>
      <c r="F55" s="52" t="s">
        <v>734</v>
      </c>
      <c r="G55" s="51" t="s">
        <v>735</v>
      </c>
      <c r="H55" s="50" t="s">
        <v>0</v>
      </c>
      <c r="I55" s="48"/>
      <c r="J55" s="46" t="s">
        <v>3</v>
      </c>
      <c r="K55" s="45">
        <v>5</v>
      </c>
      <c r="L55" s="42">
        <f t="shared" si="0"/>
        <v>5</v>
      </c>
      <c r="M55" s="342" t="s">
        <v>34</v>
      </c>
      <c r="N55" s="38">
        <f t="shared" si="1"/>
        <v>8</v>
      </c>
      <c r="O55" s="35">
        <f t="shared" si="2"/>
        <v>40</v>
      </c>
      <c r="P55" s="33">
        <f t="shared" si="5"/>
        <v>497</v>
      </c>
      <c r="Q55" s="32">
        <f t="shared" ref="Q55" si="9">ROUND(P55*1.2,2)</f>
        <v>596.4</v>
      </c>
      <c r="R55" s="308"/>
      <c r="S55" s="308"/>
      <c r="U55" s="31" t="s">
        <v>1829</v>
      </c>
      <c r="V55" s="31" t="str">
        <f t="shared" si="4"/>
        <v>256980</v>
      </c>
      <c r="W55" s="31">
        <v>497</v>
      </c>
      <c r="X55" s="2"/>
      <c r="Y55" s="347"/>
    </row>
    <row r="56" spans="1:25" ht="15" customHeight="1" x14ac:dyDescent="0.35">
      <c r="A56" s="56" t="s">
        <v>280</v>
      </c>
      <c r="B56" s="55" t="s">
        <v>657</v>
      </c>
      <c r="C56" s="57">
        <v>1000</v>
      </c>
      <c r="D56" s="57">
        <v>30</v>
      </c>
      <c r="E56" s="54">
        <v>108</v>
      </c>
      <c r="F56" s="52" t="s">
        <v>736</v>
      </c>
      <c r="G56" s="51" t="s">
        <v>737</v>
      </c>
      <c r="H56" s="50" t="s">
        <v>0</v>
      </c>
      <c r="I56" s="48" t="s">
        <v>3</v>
      </c>
      <c r="J56" s="46" t="s">
        <v>3</v>
      </c>
      <c r="K56" s="45">
        <v>5</v>
      </c>
      <c r="L56" s="42">
        <f t="shared" si="0"/>
        <v>5</v>
      </c>
      <c r="M56" s="341" t="s">
        <v>35</v>
      </c>
      <c r="N56" s="38">
        <f t="shared" si="1"/>
        <v>2</v>
      </c>
      <c r="O56" s="35">
        <f t="shared" si="2"/>
        <v>10</v>
      </c>
      <c r="P56" s="33">
        <f t="shared" si="5"/>
        <v>575.70000000000005</v>
      </c>
      <c r="Q56" s="32">
        <f t="shared" si="3"/>
        <v>690.84</v>
      </c>
      <c r="R56" s="308"/>
      <c r="S56" s="308"/>
      <c r="U56" s="31" t="s">
        <v>1829</v>
      </c>
      <c r="V56" s="31" t="str">
        <f t="shared" si="4"/>
        <v>135189</v>
      </c>
      <c r="W56" s="31">
        <v>575.70000000000005</v>
      </c>
      <c r="X56" s="2"/>
      <c r="Y56" s="347"/>
    </row>
    <row r="57" spans="1:25" ht="15" customHeight="1" x14ac:dyDescent="0.35">
      <c r="A57" s="56" t="s">
        <v>280</v>
      </c>
      <c r="B57" s="55" t="s">
        <v>657</v>
      </c>
      <c r="C57" s="57">
        <v>1000</v>
      </c>
      <c r="D57" s="57">
        <v>30</v>
      </c>
      <c r="E57" s="54">
        <v>114</v>
      </c>
      <c r="F57" s="52" t="s">
        <v>738</v>
      </c>
      <c r="G57" s="51" t="s">
        <v>739</v>
      </c>
      <c r="H57" s="50" t="s">
        <v>0</v>
      </c>
      <c r="I57" s="48" t="s">
        <v>3</v>
      </c>
      <c r="J57" s="46" t="s">
        <v>3</v>
      </c>
      <c r="K57" s="45">
        <v>5</v>
      </c>
      <c r="L57" s="42">
        <f t="shared" si="0"/>
        <v>5</v>
      </c>
      <c r="M57" s="341" t="s">
        <v>35</v>
      </c>
      <c r="N57" s="38">
        <f t="shared" si="1"/>
        <v>2</v>
      </c>
      <c r="O57" s="35">
        <f t="shared" si="2"/>
        <v>10</v>
      </c>
      <c r="P57" s="33">
        <f t="shared" si="5"/>
        <v>594.4</v>
      </c>
      <c r="Q57" s="32">
        <f t="shared" si="3"/>
        <v>713.28</v>
      </c>
      <c r="R57" s="308"/>
      <c r="S57" s="308"/>
      <c r="U57" s="31" t="s">
        <v>1829</v>
      </c>
      <c r="V57" s="31" t="str">
        <f t="shared" si="4"/>
        <v>135195</v>
      </c>
      <c r="W57" s="31">
        <v>594.4</v>
      </c>
      <c r="X57" s="2"/>
      <c r="Y57" s="347"/>
    </row>
    <row r="58" spans="1:25" ht="15" customHeight="1" x14ac:dyDescent="0.35">
      <c r="A58" s="56" t="s">
        <v>280</v>
      </c>
      <c r="B58" s="55" t="s">
        <v>657</v>
      </c>
      <c r="C58" s="57">
        <v>1000</v>
      </c>
      <c r="D58" s="57">
        <v>30</v>
      </c>
      <c r="E58" s="54">
        <v>133</v>
      </c>
      <c r="F58" s="52" t="s">
        <v>740</v>
      </c>
      <c r="G58" s="51" t="s">
        <v>741</v>
      </c>
      <c r="H58" s="50" t="s">
        <v>0</v>
      </c>
      <c r="I58" s="48" t="s">
        <v>3</v>
      </c>
      <c r="J58" s="46" t="s">
        <v>3</v>
      </c>
      <c r="K58" s="45">
        <v>4</v>
      </c>
      <c r="L58" s="42">
        <f t="shared" si="0"/>
        <v>4</v>
      </c>
      <c r="M58" s="341" t="s">
        <v>35</v>
      </c>
      <c r="N58" s="38">
        <f t="shared" si="1"/>
        <v>3</v>
      </c>
      <c r="O58" s="35">
        <f t="shared" si="2"/>
        <v>12</v>
      </c>
      <c r="P58" s="33">
        <f t="shared" si="5"/>
        <v>607.20000000000005</v>
      </c>
      <c r="Q58" s="32">
        <f t="shared" si="3"/>
        <v>728.64</v>
      </c>
      <c r="R58" s="308"/>
      <c r="S58" s="308"/>
      <c r="U58" s="31" t="s">
        <v>1829</v>
      </c>
      <c r="V58" s="31" t="str">
        <f t="shared" si="4"/>
        <v>135201</v>
      </c>
      <c r="W58" s="31">
        <v>607.20000000000005</v>
      </c>
      <c r="X58" s="2"/>
      <c r="Y58" s="347"/>
    </row>
    <row r="59" spans="1:25" ht="15" customHeight="1" x14ac:dyDescent="0.35">
      <c r="A59" s="56" t="s">
        <v>280</v>
      </c>
      <c r="B59" s="55" t="s">
        <v>657</v>
      </c>
      <c r="C59" s="57">
        <v>1000</v>
      </c>
      <c r="D59" s="57">
        <v>30</v>
      </c>
      <c r="E59" s="54">
        <v>159</v>
      </c>
      <c r="F59" s="52" t="s">
        <v>742</v>
      </c>
      <c r="G59" s="51" t="s">
        <v>743</v>
      </c>
      <c r="H59" s="50" t="s">
        <v>0</v>
      </c>
      <c r="I59" s="48" t="s">
        <v>3</v>
      </c>
      <c r="J59" s="46" t="s">
        <v>3</v>
      </c>
      <c r="K59" s="45">
        <v>4</v>
      </c>
      <c r="L59" s="42">
        <f t="shared" si="0"/>
        <v>4</v>
      </c>
      <c r="M59" s="341" t="s">
        <v>35</v>
      </c>
      <c r="N59" s="38">
        <f t="shared" si="1"/>
        <v>3</v>
      </c>
      <c r="O59" s="35">
        <f t="shared" si="2"/>
        <v>12</v>
      </c>
      <c r="P59" s="33">
        <f t="shared" si="5"/>
        <v>681.6</v>
      </c>
      <c r="Q59" s="32">
        <f t="shared" si="3"/>
        <v>817.92</v>
      </c>
      <c r="R59" s="308"/>
      <c r="S59" s="308"/>
      <c r="U59" s="31" t="s">
        <v>1829</v>
      </c>
      <c r="V59" s="31" t="str">
        <f t="shared" si="4"/>
        <v>135207</v>
      </c>
      <c r="W59" s="31">
        <v>681.6</v>
      </c>
      <c r="X59" s="2"/>
      <c r="Y59" s="347"/>
    </row>
    <row r="60" spans="1:25" ht="15" customHeight="1" x14ac:dyDescent="0.35">
      <c r="A60" s="56" t="s">
        <v>280</v>
      </c>
      <c r="B60" s="55" t="s">
        <v>657</v>
      </c>
      <c r="C60" s="57">
        <v>1000</v>
      </c>
      <c r="D60" s="57">
        <v>30</v>
      </c>
      <c r="E60" s="54">
        <v>169</v>
      </c>
      <c r="F60" s="52" t="s">
        <v>744</v>
      </c>
      <c r="G60" s="51" t="s">
        <v>745</v>
      </c>
      <c r="H60" s="50" t="s">
        <v>0</v>
      </c>
      <c r="I60" s="48" t="s">
        <v>3</v>
      </c>
      <c r="J60" s="46"/>
      <c r="K60" s="45">
        <v>4</v>
      </c>
      <c r="L60" s="42">
        <f t="shared" si="0"/>
        <v>4</v>
      </c>
      <c r="M60" s="342" t="s">
        <v>34</v>
      </c>
      <c r="N60" s="38">
        <f t="shared" si="1"/>
        <v>10</v>
      </c>
      <c r="O60" s="35">
        <f t="shared" si="2"/>
        <v>40</v>
      </c>
      <c r="P60" s="33">
        <f t="shared" si="5"/>
        <v>714.1</v>
      </c>
      <c r="Q60" s="32">
        <f t="shared" ref="Q60:Q61" si="10">ROUND(P60*1.2,2)</f>
        <v>856.92</v>
      </c>
      <c r="R60" s="308"/>
      <c r="S60" s="308"/>
      <c r="U60" s="31" t="s">
        <v>1829</v>
      </c>
      <c r="V60" s="31" t="str">
        <f t="shared" si="4"/>
        <v>135213</v>
      </c>
      <c r="W60" s="31">
        <v>714.1</v>
      </c>
      <c r="X60" s="2"/>
      <c r="Y60" s="347"/>
    </row>
    <row r="61" spans="1:25" ht="15" customHeight="1" x14ac:dyDescent="0.35">
      <c r="A61" s="56" t="s">
        <v>280</v>
      </c>
      <c r="B61" s="55" t="s">
        <v>657</v>
      </c>
      <c r="C61" s="57">
        <v>1000</v>
      </c>
      <c r="D61" s="57">
        <v>30</v>
      </c>
      <c r="E61" s="54">
        <v>194</v>
      </c>
      <c r="F61" s="52" t="s">
        <v>746</v>
      </c>
      <c r="G61" s="51" t="s">
        <v>747</v>
      </c>
      <c r="H61" s="50" t="s">
        <v>0</v>
      </c>
      <c r="I61" s="48"/>
      <c r="J61" s="46" t="s">
        <v>3</v>
      </c>
      <c r="K61" s="45">
        <v>3</v>
      </c>
      <c r="L61" s="42">
        <f t="shared" si="0"/>
        <v>3</v>
      </c>
      <c r="M61" s="342" t="s">
        <v>34</v>
      </c>
      <c r="N61" s="38">
        <f t="shared" si="1"/>
        <v>14</v>
      </c>
      <c r="O61" s="35">
        <f t="shared" si="2"/>
        <v>42</v>
      </c>
      <c r="P61" s="33">
        <f t="shared" si="5"/>
        <v>797.3</v>
      </c>
      <c r="Q61" s="32">
        <f t="shared" si="10"/>
        <v>956.76</v>
      </c>
      <c r="R61" s="308"/>
      <c r="S61" s="308"/>
      <c r="U61" s="31" t="s">
        <v>1829</v>
      </c>
      <c r="V61" s="31" t="str">
        <f t="shared" si="4"/>
        <v>134792</v>
      </c>
      <c r="W61" s="31">
        <v>797.3</v>
      </c>
      <c r="X61" s="2"/>
      <c r="Y61" s="347"/>
    </row>
    <row r="62" spans="1:25" ht="15" customHeight="1" x14ac:dyDescent="0.35">
      <c r="A62" s="56" t="s">
        <v>280</v>
      </c>
      <c r="B62" s="55" t="s">
        <v>657</v>
      </c>
      <c r="C62" s="57">
        <v>1000</v>
      </c>
      <c r="D62" s="57">
        <v>30</v>
      </c>
      <c r="E62" s="54">
        <v>205</v>
      </c>
      <c r="F62" s="52" t="s">
        <v>748</v>
      </c>
      <c r="G62" s="51" t="s">
        <v>749</v>
      </c>
      <c r="H62" s="50" t="s">
        <v>0</v>
      </c>
      <c r="I62" s="48"/>
      <c r="J62" s="46" t="s">
        <v>3</v>
      </c>
      <c r="K62" s="45">
        <v>3</v>
      </c>
      <c r="L62" s="42">
        <f t="shared" si="0"/>
        <v>3</v>
      </c>
      <c r="M62" s="344" t="s">
        <v>34</v>
      </c>
      <c r="N62" s="38">
        <f t="shared" si="1"/>
        <v>14</v>
      </c>
      <c r="O62" s="35">
        <f t="shared" si="2"/>
        <v>42</v>
      </c>
      <c r="P62" s="33">
        <f t="shared" si="5"/>
        <v>903.8</v>
      </c>
      <c r="Q62" s="322">
        <f>ROUND(P62*1.2,2)</f>
        <v>1084.56</v>
      </c>
      <c r="R62" s="308"/>
      <c r="S62" s="308"/>
      <c r="U62" s="31" t="s">
        <v>1829</v>
      </c>
      <c r="V62" s="31" t="str">
        <f t="shared" si="4"/>
        <v>134800</v>
      </c>
      <c r="W62" s="31">
        <v>903.8</v>
      </c>
      <c r="X62" s="2"/>
      <c r="Y62" s="347"/>
    </row>
    <row r="63" spans="1:25" ht="15" customHeight="1" x14ac:dyDescent="0.35">
      <c r="A63" s="56" t="s">
        <v>280</v>
      </c>
      <c r="B63" s="55" t="s">
        <v>657</v>
      </c>
      <c r="C63" s="57">
        <v>1000</v>
      </c>
      <c r="D63" s="57">
        <v>30</v>
      </c>
      <c r="E63" s="54">
        <v>219</v>
      </c>
      <c r="F63" s="52" t="s">
        <v>750</v>
      </c>
      <c r="G63" s="51" t="s">
        <v>751</v>
      </c>
      <c r="H63" s="50" t="s">
        <v>0</v>
      </c>
      <c r="I63" s="48" t="s">
        <v>3</v>
      </c>
      <c r="J63" s="46"/>
      <c r="K63" s="45">
        <v>3</v>
      </c>
      <c r="L63" s="42">
        <f t="shared" si="0"/>
        <v>3</v>
      </c>
      <c r="M63" s="341" t="s">
        <v>35</v>
      </c>
      <c r="N63" s="38">
        <f t="shared" si="1"/>
        <v>4</v>
      </c>
      <c r="O63" s="35">
        <f t="shared" si="2"/>
        <v>12</v>
      </c>
      <c r="P63" s="33">
        <f t="shared" si="5"/>
        <v>907.5</v>
      </c>
      <c r="Q63" s="32">
        <f t="shared" ref="Q63:Q64" si="11">ROUND(P63*1.2,2)</f>
        <v>1089</v>
      </c>
      <c r="R63" s="308"/>
      <c r="S63" s="308"/>
      <c r="U63" s="31" t="s">
        <v>1829</v>
      </c>
      <c r="V63" s="31" t="str">
        <f t="shared" si="4"/>
        <v>135219</v>
      </c>
      <c r="W63" s="31">
        <v>907.5</v>
      </c>
      <c r="X63" s="2"/>
      <c r="Y63" s="347"/>
    </row>
    <row r="64" spans="1:25" ht="15" customHeight="1" x14ac:dyDescent="0.35">
      <c r="A64" s="56" t="s">
        <v>280</v>
      </c>
      <c r="B64" s="55" t="s">
        <v>657</v>
      </c>
      <c r="C64" s="57">
        <v>1000</v>
      </c>
      <c r="D64" s="57">
        <v>30</v>
      </c>
      <c r="E64" s="54">
        <v>273</v>
      </c>
      <c r="F64" s="52" t="s">
        <v>752</v>
      </c>
      <c r="G64" s="51" t="s">
        <v>753</v>
      </c>
      <c r="H64" s="50" t="s">
        <v>0</v>
      </c>
      <c r="I64" s="48" t="s">
        <v>3</v>
      </c>
      <c r="J64" s="46"/>
      <c r="K64" s="45">
        <v>2</v>
      </c>
      <c r="L64" s="42">
        <f t="shared" si="0"/>
        <v>2</v>
      </c>
      <c r="M64" s="341" t="s">
        <v>35</v>
      </c>
      <c r="N64" s="38">
        <f t="shared" si="1"/>
        <v>5</v>
      </c>
      <c r="O64" s="35">
        <f t="shared" si="2"/>
        <v>10</v>
      </c>
      <c r="P64" s="33">
        <f t="shared" si="5"/>
        <v>1248.7</v>
      </c>
      <c r="Q64" s="32">
        <f t="shared" si="11"/>
        <v>1498.44</v>
      </c>
      <c r="R64" s="308"/>
      <c r="S64" s="308"/>
      <c r="U64" s="31" t="s">
        <v>1829</v>
      </c>
      <c r="V64" s="31" t="str">
        <f t="shared" si="4"/>
        <v>135223</v>
      </c>
      <c r="W64" s="31">
        <v>1248.7</v>
      </c>
      <c r="X64" s="2"/>
      <c r="Y64" s="347"/>
    </row>
    <row r="65" spans="1:25" ht="15" customHeight="1" x14ac:dyDescent="0.35">
      <c r="A65" s="56" t="s">
        <v>280</v>
      </c>
      <c r="B65" s="55" t="s">
        <v>657</v>
      </c>
      <c r="C65" s="57">
        <v>1000</v>
      </c>
      <c r="D65" s="54">
        <v>40</v>
      </c>
      <c r="E65" s="54">
        <v>18</v>
      </c>
      <c r="F65" s="52" t="s">
        <v>754</v>
      </c>
      <c r="G65" s="51" t="s">
        <v>755</v>
      </c>
      <c r="H65" s="50" t="s">
        <v>0</v>
      </c>
      <c r="I65" s="48" t="s">
        <v>3</v>
      </c>
      <c r="J65" s="46"/>
      <c r="K65" s="45">
        <v>9</v>
      </c>
      <c r="L65" s="42">
        <f t="shared" si="0"/>
        <v>9</v>
      </c>
      <c r="M65" s="342" t="s">
        <v>34</v>
      </c>
      <c r="N65" s="38">
        <f t="shared" si="1"/>
        <v>5</v>
      </c>
      <c r="O65" s="35">
        <f t="shared" si="2"/>
        <v>45</v>
      </c>
      <c r="P65" s="33">
        <f t="shared" si="5"/>
        <v>303.60000000000002</v>
      </c>
      <c r="Q65" s="32">
        <f>ROUND(P65*1.2,2)</f>
        <v>364.32</v>
      </c>
      <c r="R65" s="308"/>
      <c r="S65" s="308"/>
      <c r="U65" s="31" t="s">
        <v>1829</v>
      </c>
      <c r="V65" s="31" t="str">
        <f t="shared" si="4"/>
        <v>135126</v>
      </c>
      <c r="W65" s="31">
        <v>303.60000000000002</v>
      </c>
      <c r="X65" s="2"/>
      <c r="Y65" s="347"/>
    </row>
    <row r="66" spans="1:25" ht="15" customHeight="1" x14ac:dyDescent="0.35">
      <c r="A66" s="56" t="s">
        <v>280</v>
      </c>
      <c r="B66" s="55" t="s">
        <v>657</v>
      </c>
      <c r="C66" s="57">
        <v>1000</v>
      </c>
      <c r="D66" s="57">
        <v>40</v>
      </c>
      <c r="E66" s="54">
        <v>21</v>
      </c>
      <c r="F66" s="52" t="s">
        <v>756</v>
      </c>
      <c r="G66" s="51" t="s">
        <v>757</v>
      </c>
      <c r="H66" s="50" t="s">
        <v>0</v>
      </c>
      <c r="I66" s="48" t="s">
        <v>3</v>
      </c>
      <c r="J66" s="46" t="s">
        <v>3</v>
      </c>
      <c r="K66" s="45">
        <v>9</v>
      </c>
      <c r="L66" s="42">
        <f t="shared" si="0"/>
        <v>9</v>
      </c>
      <c r="M66" s="341" t="s">
        <v>35</v>
      </c>
      <c r="N66" s="38">
        <f t="shared" si="1"/>
        <v>2</v>
      </c>
      <c r="O66" s="35">
        <f t="shared" si="2"/>
        <v>18</v>
      </c>
      <c r="P66" s="33">
        <f t="shared" si="5"/>
        <v>315</v>
      </c>
      <c r="Q66" s="32">
        <f t="shared" ref="Q66:Q89" si="12">ROUND(P66*1.2,2)</f>
        <v>378</v>
      </c>
      <c r="R66" s="308"/>
      <c r="S66" s="308"/>
      <c r="U66" s="31" t="s">
        <v>1829</v>
      </c>
      <c r="V66" s="31" t="str">
        <f t="shared" si="4"/>
        <v>135129</v>
      </c>
      <c r="W66" s="31">
        <v>315</v>
      </c>
      <c r="X66" s="2"/>
      <c r="Y66" s="347"/>
    </row>
    <row r="67" spans="1:25" ht="15" customHeight="1" x14ac:dyDescent="0.35">
      <c r="A67" s="56" t="s">
        <v>280</v>
      </c>
      <c r="B67" s="55" t="s">
        <v>657</v>
      </c>
      <c r="C67" s="57">
        <v>1000</v>
      </c>
      <c r="D67" s="57">
        <v>40</v>
      </c>
      <c r="E67" s="54">
        <v>25</v>
      </c>
      <c r="F67" s="52" t="s">
        <v>758</v>
      </c>
      <c r="G67" s="51" t="s">
        <v>759</v>
      </c>
      <c r="H67" s="50" t="s">
        <v>0</v>
      </c>
      <c r="I67" s="48" t="s">
        <v>3</v>
      </c>
      <c r="J67" s="46"/>
      <c r="K67" s="45">
        <v>9</v>
      </c>
      <c r="L67" s="42">
        <f t="shared" si="0"/>
        <v>9</v>
      </c>
      <c r="M67" s="341" t="s">
        <v>35</v>
      </c>
      <c r="N67" s="38">
        <f t="shared" si="1"/>
        <v>2</v>
      </c>
      <c r="O67" s="35">
        <f t="shared" si="2"/>
        <v>18</v>
      </c>
      <c r="P67" s="33">
        <f t="shared" si="5"/>
        <v>362.8</v>
      </c>
      <c r="Q67" s="32">
        <f t="shared" si="12"/>
        <v>435.36</v>
      </c>
      <c r="R67" s="308"/>
      <c r="S67" s="308"/>
      <c r="U67" s="31" t="s">
        <v>1829</v>
      </c>
      <c r="V67" s="31" t="str">
        <f t="shared" si="4"/>
        <v>135132</v>
      </c>
      <c r="W67" s="31">
        <v>362.8</v>
      </c>
      <c r="X67" s="2"/>
      <c r="Y67" s="347"/>
    </row>
    <row r="68" spans="1:25" ht="15" customHeight="1" x14ac:dyDescent="0.35">
      <c r="A68" s="56" t="s">
        <v>280</v>
      </c>
      <c r="B68" s="55" t="s">
        <v>657</v>
      </c>
      <c r="C68" s="57">
        <v>1000</v>
      </c>
      <c r="D68" s="57">
        <v>40</v>
      </c>
      <c r="E68" s="54">
        <v>28</v>
      </c>
      <c r="F68" s="52" t="s">
        <v>760</v>
      </c>
      <c r="G68" s="51" t="s">
        <v>761</v>
      </c>
      <c r="H68" s="50" t="s">
        <v>0</v>
      </c>
      <c r="I68" s="48" t="s">
        <v>3</v>
      </c>
      <c r="J68" s="46"/>
      <c r="K68" s="45">
        <v>9</v>
      </c>
      <c r="L68" s="42">
        <f t="shared" si="0"/>
        <v>9</v>
      </c>
      <c r="M68" s="341" t="s">
        <v>35</v>
      </c>
      <c r="N68" s="38">
        <f t="shared" si="1"/>
        <v>2</v>
      </c>
      <c r="O68" s="35">
        <f t="shared" si="2"/>
        <v>18</v>
      </c>
      <c r="P68" s="33">
        <f t="shared" si="5"/>
        <v>374.7</v>
      </c>
      <c r="Q68" s="32">
        <f t="shared" si="12"/>
        <v>449.64</v>
      </c>
      <c r="R68" s="308"/>
      <c r="S68" s="308"/>
      <c r="U68" s="31" t="s">
        <v>1829</v>
      </c>
      <c r="V68" s="31" t="str">
        <f t="shared" si="4"/>
        <v>158138</v>
      </c>
      <c r="W68" s="31">
        <v>374.7</v>
      </c>
      <c r="X68" s="2"/>
      <c r="Y68" s="347"/>
    </row>
    <row r="69" spans="1:25" ht="15" customHeight="1" x14ac:dyDescent="0.35">
      <c r="A69" s="56" t="s">
        <v>280</v>
      </c>
      <c r="B69" s="55" t="s">
        <v>657</v>
      </c>
      <c r="C69" s="57">
        <v>1000</v>
      </c>
      <c r="D69" s="57">
        <v>40</v>
      </c>
      <c r="E69" s="54">
        <v>32</v>
      </c>
      <c r="F69" s="52" t="s">
        <v>762</v>
      </c>
      <c r="G69" s="51" t="s">
        <v>763</v>
      </c>
      <c r="H69" s="50" t="s">
        <v>0</v>
      </c>
      <c r="I69" s="48" t="s">
        <v>3</v>
      </c>
      <c r="J69" s="46"/>
      <c r="K69" s="45">
        <v>8</v>
      </c>
      <c r="L69" s="42">
        <f t="shared" si="0"/>
        <v>8</v>
      </c>
      <c r="M69" s="341" t="s">
        <v>35</v>
      </c>
      <c r="N69" s="38">
        <f t="shared" si="1"/>
        <v>2</v>
      </c>
      <c r="O69" s="35">
        <f t="shared" si="2"/>
        <v>16</v>
      </c>
      <c r="P69" s="33">
        <f t="shared" si="5"/>
        <v>394.5</v>
      </c>
      <c r="Q69" s="32">
        <f t="shared" si="12"/>
        <v>473.4</v>
      </c>
      <c r="R69" s="308"/>
      <c r="S69" s="308"/>
      <c r="U69" s="31" t="s">
        <v>1829</v>
      </c>
      <c r="V69" s="31" t="str">
        <f t="shared" si="4"/>
        <v>135138</v>
      </c>
      <c r="W69" s="31">
        <v>394.5</v>
      </c>
      <c r="X69" s="2"/>
      <c r="Y69" s="347"/>
    </row>
    <row r="70" spans="1:25" ht="15" customHeight="1" x14ac:dyDescent="0.35">
      <c r="A70" s="56" t="s">
        <v>280</v>
      </c>
      <c r="B70" s="55" t="s">
        <v>657</v>
      </c>
      <c r="C70" s="57">
        <v>1000</v>
      </c>
      <c r="D70" s="57">
        <v>40</v>
      </c>
      <c r="E70" s="54">
        <v>35</v>
      </c>
      <c r="F70" s="52" t="s">
        <v>764</v>
      </c>
      <c r="G70" s="51" t="s">
        <v>765</v>
      </c>
      <c r="H70" s="50" t="s">
        <v>0</v>
      </c>
      <c r="I70" s="48" t="s">
        <v>3</v>
      </c>
      <c r="J70" s="46" t="s">
        <v>3</v>
      </c>
      <c r="K70" s="45">
        <v>8</v>
      </c>
      <c r="L70" s="42">
        <f t="shared" si="0"/>
        <v>8</v>
      </c>
      <c r="M70" s="341" t="s">
        <v>35</v>
      </c>
      <c r="N70" s="38">
        <f t="shared" si="1"/>
        <v>2</v>
      </c>
      <c r="O70" s="35">
        <f t="shared" si="2"/>
        <v>16</v>
      </c>
      <c r="P70" s="33">
        <f t="shared" si="5"/>
        <v>396.2</v>
      </c>
      <c r="Q70" s="32">
        <f t="shared" si="12"/>
        <v>475.44</v>
      </c>
      <c r="R70" s="308"/>
      <c r="S70" s="308"/>
      <c r="U70" s="31" t="s">
        <v>1829</v>
      </c>
      <c r="V70" s="31" t="str">
        <f t="shared" si="4"/>
        <v>135142</v>
      </c>
      <c r="W70" s="31">
        <v>396.2</v>
      </c>
      <c r="X70" s="2"/>
      <c r="Y70" s="347"/>
    </row>
    <row r="71" spans="1:25" ht="15" customHeight="1" x14ac:dyDescent="0.35">
      <c r="A71" s="56" t="s">
        <v>280</v>
      </c>
      <c r="B71" s="55" t="s">
        <v>657</v>
      </c>
      <c r="C71" s="57">
        <v>1000</v>
      </c>
      <c r="D71" s="57">
        <v>40</v>
      </c>
      <c r="E71" s="54">
        <v>38</v>
      </c>
      <c r="F71" s="52" t="s">
        <v>766</v>
      </c>
      <c r="G71" s="51" t="s">
        <v>767</v>
      </c>
      <c r="H71" s="50" t="s">
        <v>0</v>
      </c>
      <c r="I71" s="48" t="s">
        <v>3</v>
      </c>
      <c r="J71" s="46"/>
      <c r="K71" s="45">
        <v>8</v>
      </c>
      <c r="L71" s="42">
        <f t="shared" si="0"/>
        <v>8</v>
      </c>
      <c r="M71" s="342" t="s">
        <v>34</v>
      </c>
      <c r="N71" s="38">
        <f t="shared" si="1"/>
        <v>5</v>
      </c>
      <c r="O71" s="35">
        <f t="shared" si="2"/>
        <v>40</v>
      </c>
      <c r="P71" s="33">
        <f t="shared" si="5"/>
        <v>401.7</v>
      </c>
      <c r="Q71" s="32">
        <f t="shared" si="12"/>
        <v>482.04</v>
      </c>
      <c r="R71" s="308"/>
      <c r="S71" s="308"/>
      <c r="U71" s="31" t="s">
        <v>1829</v>
      </c>
      <c r="V71" s="31" t="str">
        <f t="shared" si="4"/>
        <v>135146</v>
      </c>
      <c r="W71" s="31">
        <v>401.7</v>
      </c>
      <c r="X71" s="2"/>
      <c r="Y71" s="347"/>
    </row>
    <row r="72" spans="1:25" ht="15" customHeight="1" x14ac:dyDescent="0.35">
      <c r="A72" s="56" t="s">
        <v>280</v>
      </c>
      <c r="B72" s="55" t="s">
        <v>657</v>
      </c>
      <c r="C72" s="57">
        <v>1000</v>
      </c>
      <c r="D72" s="57">
        <v>40</v>
      </c>
      <c r="E72" s="54">
        <v>42</v>
      </c>
      <c r="F72" s="52" t="s">
        <v>768</v>
      </c>
      <c r="G72" s="51" t="s">
        <v>769</v>
      </c>
      <c r="H72" s="50" t="s">
        <v>0</v>
      </c>
      <c r="I72" s="48" t="s">
        <v>3</v>
      </c>
      <c r="J72" s="46" t="s">
        <v>3</v>
      </c>
      <c r="K72" s="45">
        <v>7</v>
      </c>
      <c r="L72" s="42">
        <f t="shared" si="0"/>
        <v>7</v>
      </c>
      <c r="M72" s="341" t="s">
        <v>35</v>
      </c>
      <c r="N72" s="38">
        <f t="shared" si="1"/>
        <v>2</v>
      </c>
      <c r="O72" s="35">
        <f t="shared" si="2"/>
        <v>14</v>
      </c>
      <c r="P72" s="33">
        <f t="shared" si="5"/>
        <v>405.7</v>
      </c>
      <c r="Q72" s="32">
        <f t="shared" si="12"/>
        <v>486.84</v>
      </c>
      <c r="R72" s="308"/>
      <c r="S72" s="308"/>
      <c r="U72" s="31" t="s">
        <v>1829</v>
      </c>
      <c r="V72" s="31" t="str">
        <f t="shared" si="4"/>
        <v>135150</v>
      </c>
      <c r="W72" s="31">
        <v>405.7</v>
      </c>
      <c r="X72" s="2"/>
      <c r="Y72" s="347"/>
    </row>
    <row r="73" spans="1:25" ht="15" customHeight="1" x14ac:dyDescent="0.35">
      <c r="A73" s="56" t="s">
        <v>280</v>
      </c>
      <c r="B73" s="55" t="s">
        <v>657</v>
      </c>
      <c r="C73" s="57">
        <v>1000</v>
      </c>
      <c r="D73" s="57">
        <v>40</v>
      </c>
      <c r="E73" s="54">
        <v>45</v>
      </c>
      <c r="F73" s="52" t="s">
        <v>770</v>
      </c>
      <c r="G73" s="51" t="s">
        <v>771</v>
      </c>
      <c r="H73" s="50" t="s">
        <v>0</v>
      </c>
      <c r="I73" s="48" t="s">
        <v>3</v>
      </c>
      <c r="J73" s="46" t="s">
        <v>3</v>
      </c>
      <c r="K73" s="45">
        <v>7</v>
      </c>
      <c r="L73" s="42">
        <f t="shared" si="0"/>
        <v>7</v>
      </c>
      <c r="M73" s="342" t="s">
        <v>34</v>
      </c>
      <c r="N73" s="38">
        <f t="shared" si="1"/>
        <v>6</v>
      </c>
      <c r="O73" s="35">
        <f t="shared" si="2"/>
        <v>42</v>
      </c>
      <c r="P73" s="33">
        <f t="shared" si="5"/>
        <v>413.8</v>
      </c>
      <c r="Q73" s="32">
        <f t="shared" si="12"/>
        <v>496.56</v>
      </c>
      <c r="R73" s="308"/>
      <c r="S73" s="308"/>
      <c r="U73" s="31" t="s">
        <v>1829</v>
      </c>
      <c r="V73" s="31" t="str">
        <f t="shared" si="4"/>
        <v>135153</v>
      </c>
      <c r="W73" s="31">
        <v>413.8</v>
      </c>
      <c r="X73" s="2"/>
      <c r="Y73" s="347"/>
    </row>
    <row r="74" spans="1:25" ht="15" customHeight="1" x14ac:dyDescent="0.35">
      <c r="A74" s="56" t="s">
        <v>280</v>
      </c>
      <c r="B74" s="55" t="s">
        <v>657</v>
      </c>
      <c r="C74" s="57">
        <v>1000</v>
      </c>
      <c r="D74" s="57">
        <v>40</v>
      </c>
      <c r="E74" s="54">
        <v>48</v>
      </c>
      <c r="F74" s="52" t="s">
        <v>772</v>
      </c>
      <c r="G74" s="51" t="s">
        <v>773</v>
      </c>
      <c r="H74" s="50" t="s">
        <v>0</v>
      </c>
      <c r="I74" s="48" t="s">
        <v>3</v>
      </c>
      <c r="J74" s="46" t="s">
        <v>3</v>
      </c>
      <c r="K74" s="45">
        <v>7</v>
      </c>
      <c r="L74" s="42">
        <f t="shared" si="0"/>
        <v>7</v>
      </c>
      <c r="M74" s="341" t="s">
        <v>35</v>
      </c>
      <c r="N74" s="38">
        <f t="shared" si="1"/>
        <v>2</v>
      </c>
      <c r="O74" s="35">
        <f t="shared" si="2"/>
        <v>14</v>
      </c>
      <c r="P74" s="33">
        <f t="shared" si="5"/>
        <v>422.6</v>
      </c>
      <c r="Q74" s="32">
        <f t="shared" si="12"/>
        <v>507.12</v>
      </c>
      <c r="R74" s="308"/>
      <c r="S74" s="308"/>
      <c r="U74" s="31" t="s">
        <v>1829</v>
      </c>
      <c r="V74" s="31" t="str">
        <f t="shared" si="4"/>
        <v>135155</v>
      </c>
      <c r="W74" s="31">
        <v>422.6</v>
      </c>
      <c r="X74" s="2"/>
      <c r="Y74" s="347"/>
    </row>
    <row r="75" spans="1:25" ht="15" customHeight="1" x14ac:dyDescent="0.35">
      <c r="A75" s="56" t="s">
        <v>280</v>
      </c>
      <c r="B75" s="55" t="s">
        <v>657</v>
      </c>
      <c r="C75" s="57">
        <v>1000</v>
      </c>
      <c r="D75" s="57">
        <v>40</v>
      </c>
      <c r="E75" s="54">
        <v>54</v>
      </c>
      <c r="F75" s="52" t="s">
        <v>774</v>
      </c>
      <c r="G75" s="51" t="s">
        <v>775</v>
      </c>
      <c r="H75" s="50" t="s">
        <v>0</v>
      </c>
      <c r="I75" s="48" t="s">
        <v>3</v>
      </c>
      <c r="J75" s="46"/>
      <c r="K75" s="45">
        <v>7</v>
      </c>
      <c r="L75" s="42">
        <f t="shared" si="0"/>
        <v>7</v>
      </c>
      <c r="M75" s="342" t="s">
        <v>34</v>
      </c>
      <c r="N75" s="38">
        <f t="shared" si="1"/>
        <v>6</v>
      </c>
      <c r="O75" s="35">
        <f t="shared" si="2"/>
        <v>42</v>
      </c>
      <c r="P75" s="33">
        <f t="shared" si="5"/>
        <v>434.1</v>
      </c>
      <c r="Q75" s="32">
        <f t="shared" si="12"/>
        <v>520.91999999999996</v>
      </c>
      <c r="R75" s="308"/>
      <c r="S75" s="308"/>
      <c r="U75" s="31" t="s">
        <v>1829</v>
      </c>
      <c r="V75" s="31" t="str">
        <f t="shared" si="4"/>
        <v>165825</v>
      </c>
      <c r="W75" s="31">
        <v>434.1</v>
      </c>
      <c r="X75" s="2"/>
      <c r="Y75" s="347"/>
    </row>
    <row r="76" spans="1:25" ht="15" customHeight="1" x14ac:dyDescent="0.35">
      <c r="A76" s="56" t="s">
        <v>280</v>
      </c>
      <c r="B76" s="55" t="s">
        <v>657</v>
      </c>
      <c r="C76" s="57">
        <v>1000</v>
      </c>
      <c r="D76" s="57">
        <v>40</v>
      </c>
      <c r="E76" s="54">
        <v>57</v>
      </c>
      <c r="F76" s="52" t="s">
        <v>776</v>
      </c>
      <c r="G76" s="51" t="s">
        <v>777</v>
      </c>
      <c r="H76" s="50" t="s">
        <v>0</v>
      </c>
      <c r="I76" s="48" t="s">
        <v>3</v>
      </c>
      <c r="J76" s="46" t="s">
        <v>3</v>
      </c>
      <c r="K76" s="45">
        <v>7</v>
      </c>
      <c r="L76" s="42">
        <f t="shared" si="0"/>
        <v>7</v>
      </c>
      <c r="M76" s="343" t="s">
        <v>1</v>
      </c>
      <c r="N76" s="38">
        <f t="shared" si="1"/>
        <v>1</v>
      </c>
      <c r="O76" s="35">
        <f t="shared" si="2"/>
        <v>7</v>
      </c>
      <c r="P76" s="33">
        <f t="shared" si="5"/>
        <v>453</v>
      </c>
      <c r="Q76" s="32">
        <f t="shared" si="12"/>
        <v>543.6</v>
      </c>
      <c r="R76" s="308"/>
      <c r="S76" s="308"/>
      <c r="U76" s="31" t="s">
        <v>1829</v>
      </c>
      <c r="V76" s="31" t="str">
        <f t="shared" si="4"/>
        <v>135160</v>
      </c>
      <c r="W76" s="31">
        <v>453</v>
      </c>
      <c r="X76" s="2"/>
      <c r="Y76" s="347"/>
    </row>
    <row r="77" spans="1:25" ht="15" customHeight="1" x14ac:dyDescent="0.35">
      <c r="A77" s="56" t="s">
        <v>280</v>
      </c>
      <c r="B77" s="55" t="s">
        <v>657</v>
      </c>
      <c r="C77" s="57">
        <v>1000</v>
      </c>
      <c r="D77" s="57">
        <v>40</v>
      </c>
      <c r="E77" s="54">
        <v>60</v>
      </c>
      <c r="F77" s="52" t="s">
        <v>1802</v>
      </c>
      <c r="G77" s="51" t="s">
        <v>778</v>
      </c>
      <c r="H77" s="50" t="s">
        <v>0</v>
      </c>
      <c r="I77" s="48" t="s">
        <v>3</v>
      </c>
      <c r="J77" s="46" t="s">
        <v>3</v>
      </c>
      <c r="K77" s="45">
        <v>7</v>
      </c>
      <c r="L77" s="42">
        <f t="shared" si="0"/>
        <v>7</v>
      </c>
      <c r="M77" s="342" t="s">
        <v>34</v>
      </c>
      <c r="N77" s="38">
        <f t="shared" si="1"/>
        <v>6</v>
      </c>
      <c r="O77" s="35">
        <f t="shared" si="2"/>
        <v>42</v>
      </c>
      <c r="P77" s="33">
        <f t="shared" si="5"/>
        <v>467.9</v>
      </c>
      <c r="Q77" s="32">
        <f t="shared" si="12"/>
        <v>561.48</v>
      </c>
      <c r="R77" s="308"/>
      <c r="S77" s="308"/>
      <c r="U77" s="31" t="s">
        <v>1829</v>
      </c>
      <c r="V77" s="31" t="str">
        <f t="shared" si="4"/>
        <v>135166</v>
      </c>
      <c r="W77" s="31">
        <v>467.9</v>
      </c>
      <c r="X77" s="2"/>
      <c r="Y77" s="347"/>
    </row>
    <row r="78" spans="1:25" ht="15" customHeight="1" x14ac:dyDescent="0.35">
      <c r="A78" s="56" t="s">
        <v>280</v>
      </c>
      <c r="B78" s="55" t="s">
        <v>657</v>
      </c>
      <c r="C78" s="57">
        <v>1000</v>
      </c>
      <c r="D78" s="57">
        <v>40</v>
      </c>
      <c r="E78" s="54">
        <v>64</v>
      </c>
      <c r="F78" s="52" t="s">
        <v>779</v>
      </c>
      <c r="G78" s="51" t="s">
        <v>780</v>
      </c>
      <c r="H78" s="50" t="s">
        <v>0</v>
      </c>
      <c r="I78" s="48" t="s">
        <v>3</v>
      </c>
      <c r="J78" s="46" t="s">
        <v>3</v>
      </c>
      <c r="K78" s="45">
        <v>7</v>
      </c>
      <c r="L78" s="42">
        <f t="shared" si="0"/>
        <v>7</v>
      </c>
      <c r="M78" s="342" t="s">
        <v>34</v>
      </c>
      <c r="N78" s="38">
        <f t="shared" si="1"/>
        <v>6</v>
      </c>
      <c r="O78" s="35">
        <f t="shared" si="2"/>
        <v>42</v>
      </c>
      <c r="P78" s="33">
        <f t="shared" si="5"/>
        <v>485.1</v>
      </c>
      <c r="Q78" s="32">
        <f t="shared" si="12"/>
        <v>582.12</v>
      </c>
      <c r="R78" s="308"/>
      <c r="S78" s="308"/>
      <c r="U78" s="31" t="s">
        <v>1829</v>
      </c>
      <c r="V78" s="31" t="str">
        <f t="shared" si="4"/>
        <v>135171</v>
      </c>
      <c r="W78" s="31">
        <v>485.1</v>
      </c>
      <c r="X78" s="2"/>
      <c r="Y78" s="347"/>
    </row>
    <row r="79" spans="1:25" ht="15" customHeight="1" x14ac:dyDescent="0.35">
      <c r="A79" s="56" t="s">
        <v>280</v>
      </c>
      <c r="B79" s="55" t="s">
        <v>657</v>
      </c>
      <c r="C79" s="57">
        <v>1000</v>
      </c>
      <c r="D79" s="57">
        <v>40</v>
      </c>
      <c r="E79" s="54">
        <v>70</v>
      </c>
      <c r="F79" s="52" t="s">
        <v>781</v>
      </c>
      <c r="G79" s="51" t="s">
        <v>782</v>
      </c>
      <c r="H79" s="50" t="s">
        <v>0</v>
      </c>
      <c r="I79" s="48" t="s">
        <v>3</v>
      </c>
      <c r="J79" s="46" t="s">
        <v>3</v>
      </c>
      <c r="K79" s="45">
        <v>6</v>
      </c>
      <c r="L79" s="42">
        <f t="shared" si="0"/>
        <v>6</v>
      </c>
      <c r="M79" s="342" t="s">
        <v>34</v>
      </c>
      <c r="N79" s="38">
        <f t="shared" si="1"/>
        <v>7</v>
      </c>
      <c r="O79" s="35">
        <f t="shared" si="2"/>
        <v>42</v>
      </c>
      <c r="P79" s="33">
        <f t="shared" si="5"/>
        <v>546.70000000000005</v>
      </c>
      <c r="Q79" s="32">
        <f t="shared" si="12"/>
        <v>656.04</v>
      </c>
      <c r="R79" s="308"/>
      <c r="S79" s="308"/>
      <c r="U79" s="31" t="s">
        <v>1829</v>
      </c>
      <c r="V79" s="31" t="str">
        <f t="shared" si="4"/>
        <v>135172</v>
      </c>
      <c r="W79" s="31">
        <v>546.70000000000005</v>
      </c>
      <c r="X79" s="2"/>
      <c r="Y79" s="347"/>
    </row>
    <row r="80" spans="1:25" ht="15" customHeight="1" x14ac:dyDescent="0.35">
      <c r="A80" s="56" t="s">
        <v>280</v>
      </c>
      <c r="B80" s="55" t="s">
        <v>657</v>
      </c>
      <c r="C80" s="57">
        <v>1000</v>
      </c>
      <c r="D80" s="57">
        <v>40</v>
      </c>
      <c r="E80" s="54">
        <v>76</v>
      </c>
      <c r="F80" s="52" t="s">
        <v>783</v>
      </c>
      <c r="G80" s="51" t="s">
        <v>784</v>
      </c>
      <c r="H80" s="50" t="s">
        <v>0</v>
      </c>
      <c r="I80" s="48" t="s">
        <v>3</v>
      </c>
      <c r="J80" s="46" t="s">
        <v>3</v>
      </c>
      <c r="K80" s="45">
        <v>6</v>
      </c>
      <c r="L80" s="42">
        <f t="shared" si="0"/>
        <v>6</v>
      </c>
      <c r="M80" s="341" t="s">
        <v>35</v>
      </c>
      <c r="N80" s="38">
        <f t="shared" si="1"/>
        <v>2</v>
      </c>
      <c r="O80" s="35">
        <f t="shared" si="2"/>
        <v>12</v>
      </c>
      <c r="P80" s="33">
        <f t="shared" si="5"/>
        <v>554.79999999999995</v>
      </c>
      <c r="Q80" s="32">
        <f t="shared" si="12"/>
        <v>665.76</v>
      </c>
      <c r="R80" s="308"/>
      <c r="S80" s="308"/>
      <c r="U80" s="31" t="s">
        <v>1829</v>
      </c>
      <c r="V80" s="31" t="str">
        <f t="shared" si="4"/>
        <v>135178</v>
      </c>
      <c r="W80" s="31">
        <v>554.79999999999995</v>
      </c>
      <c r="X80" s="2"/>
      <c r="Y80" s="347"/>
    </row>
    <row r="81" spans="1:25" ht="15" customHeight="1" x14ac:dyDescent="0.35">
      <c r="A81" s="56" t="s">
        <v>280</v>
      </c>
      <c r="B81" s="55" t="s">
        <v>657</v>
      </c>
      <c r="C81" s="57">
        <v>1000</v>
      </c>
      <c r="D81" s="57">
        <v>40</v>
      </c>
      <c r="E81" s="54">
        <v>83</v>
      </c>
      <c r="F81" s="52" t="s">
        <v>785</v>
      </c>
      <c r="G81" s="51" t="s">
        <v>786</v>
      </c>
      <c r="H81" s="50" t="s">
        <v>0</v>
      </c>
      <c r="I81" s="48"/>
      <c r="J81" s="46" t="s">
        <v>3</v>
      </c>
      <c r="K81" s="45">
        <v>5</v>
      </c>
      <c r="L81" s="42">
        <f t="shared" ref="L81:L144" si="13">K81</f>
        <v>5</v>
      </c>
      <c r="M81" s="342" t="s">
        <v>34</v>
      </c>
      <c r="N81" s="38">
        <f t="shared" ref="N81:N144" si="14">IF(M81="A",1,IF(M81="B", ROUNDUP(10/L81,0),ROUNDUP(40/L81,0)))</f>
        <v>8</v>
      </c>
      <c r="O81" s="35">
        <f t="shared" ref="O81:O144" si="15">N81*L81</f>
        <v>40</v>
      </c>
      <c r="P81" s="33">
        <f t="shared" si="5"/>
        <v>572.70000000000005</v>
      </c>
      <c r="Q81" s="32">
        <f t="shared" si="12"/>
        <v>687.24</v>
      </c>
      <c r="R81" s="308"/>
      <c r="S81" s="308"/>
      <c r="U81" s="31" t="s">
        <v>1829</v>
      </c>
      <c r="V81" s="31" t="str">
        <f t="shared" ref="V81:V144" si="16">TEXT(F81,0)</f>
        <v>134728</v>
      </c>
      <c r="W81" s="31">
        <v>572.70000000000005</v>
      </c>
      <c r="X81" s="2"/>
      <c r="Y81" s="347"/>
    </row>
    <row r="82" spans="1:25" ht="15" customHeight="1" x14ac:dyDescent="0.35">
      <c r="A82" s="56" t="s">
        <v>280</v>
      </c>
      <c r="B82" s="55" t="s">
        <v>657</v>
      </c>
      <c r="C82" s="57">
        <v>1000</v>
      </c>
      <c r="D82" s="57">
        <v>40</v>
      </c>
      <c r="E82" s="54">
        <v>89</v>
      </c>
      <c r="F82" s="52" t="s">
        <v>787</v>
      </c>
      <c r="G82" s="51" t="s">
        <v>788</v>
      </c>
      <c r="H82" s="50" t="s">
        <v>0</v>
      </c>
      <c r="I82" s="48" t="s">
        <v>3</v>
      </c>
      <c r="J82" s="46" t="s">
        <v>3</v>
      </c>
      <c r="K82" s="45">
        <v>5</v>
      </c>
      <c r="L82" s="42">
        <f t="shared" si="13"/>
        <v>5</v>
      </c>
      <c r="M82" s="343" t="s">
        <v>1</v>
      </c>
      <c r="N82" s="38">
        <f t="shared" si="14"/>
        <v>1</v>
      </c>
      <c r="O82" s="35">
        <f t="shared" si="15"/>
        <v>5</v>
      </c>
      <c r="P82" s="33">
        <f t="shared" ref="P82:P145" si="17">ROUND(W82*(1-$Q$12),2)</f>
        <v>603.20000000000005</v>
      </c>
      <c r="Q82" s="32">
        <f t="shared" si="12"/>
        <v>723.84</v>
      </c>
      <c r="R82" s="308"/>
      <c r="S82" s="308"/>
      <c r="U82" s="31" t="s">
        <v>1829</v>
      </c>
      <c r="V82" s="31" t="str">
        <f t="shared" si="16"/>
        <v>135184</v>
      </c>
      <c r="W82" s="31">
        <v>603.20000000000005</v>
      </c>
      <c r="X82" s="2"/>
      <c r="Y82" s="347"/>
    </row>
    <row r="83" spans="1:25" ht="15" customHeight="1" x14ac:dyDescent="0.35">
      <c r="A83" s="56" t="s">
        <v>280</v>
      </c>
      <c r="B83" s="55" t="s">
        <v>657</v>
      </c>
      <c r="C83" s="57">
        <v>1000</v>
      </c>
      <c r="D83" s="57">
        <v>40</v>
      </c>
      <c r="E83" s="54">
        <v>102</v>
      </c>
      <c r="F83" s="52" t="s">
        <v>789</v>
      </c>
      <c r="G83" s="51" t="s">
        <v>790</v>
      </c>
      <c r="H83" s="50" t="s">
        <v>0</v>
      </c>
      <c r="I83" s="48"/>
      <c r="J83" s="46" t="s">
        <v>3</v>
      </c>
      <c r="K83" s="45">
        <v>5</v>
      </c>
      <c r="L83" s="42">
        <f t="shared" si="13"/>
        <v>5</v>
      </c>
      <c r="M83" s="342" t="s">
        <v>34</v>
      </c>
      <c r="N83" s="38">
        <f t="shared" si="14"/>
        <v>8</v>
      </c>
      <c r="O83" s="35">
        <f t="shared" si="15"/>
        <v>40</v>
      </c>
      <c r="P83" s="33">
        <f t="shared" si="17"/>
        <v>621.1</v>
      </c>
      <c r="Q83" s="32">
        <f t="shared" si="12"/>
        <v>745.32</v>
      </c>
      <c r="R83" s="308"/>
      <c r="S83" s="308"/>
      <c r="U83" s="31" t="s">
        <v>1829</v>
      </c>
      <c r="V83" s="31" t="str">
        <f t="shared" si="16"/>
        <v>134744</v>
      </c>
      <c r="W83" s="31">
        <v>621.1</v>
      </c>
      <c r="X83" s="2"/>
      <c r="Y83" s="347"/>
    </row>
    <row r="84" spans="1:25" ht="15" customHeight="1" x14ac:dyDescent="0.35">
      <c r="A84" s="56" t="s">
        <v>280</v>
      </c>
      <c r="B84" s="55" t="s">
        <v>657</v>
      </c>
      <c r="C84" s="57">
        <v>1000</v>
      </c>
      <c r="D84" s="57">
        <v>40</v>
      </c>
      <c r="E84" s="54">
        <v>108</v>
      </c>
      <c r="F84" s="52" t="s">
        <v>791</v>
      </c>
      <c r="G84" s="51" t="s">
        <v>792</v>
      </c>
      <c r="H84" s="50" t="s">
        <v>0</v>
      </c>
      <c r="I84" s="48" t="s">
        <v>3</v>
      </c>
      <c r="J84" s="46" t="s">
        <v>3</v>
      </c>
      <c r="K84" s="45">
        <v>5</v>
      </c>
      <c r="L84" s="42">
        <f t="shared" si="13"/>
        <v>5</v>
      </c>
      <c r="M84" s="341" t="s">
        <v>35</v>
      </c>
      <c r="N84" s="38">
        <f t="shared" si="14"/>
        <v>2</v>
      </c>
      <c r="O84" s="35">
        <f t="shared" si="15"/>
        <v>10</v>
      </c>
      <c r="P84" s="33">
        <f t="shared" si="17"/>
        <v>631.20000000000005</v>
      </c>
      <c r="Q84" s="32">
        <f t="shared" si="12"/>
        <v>757.44</v>
      </c>
      <c r="R84" s="308"/>
      <c r="S84" s="308"/>
      <c r="U84" s="31" t="s">
        <v>1829</v>
      </c>
      <c r="V84" s="31" t="str">
        <f t="shared" si="16"/>
        <v>135190</v>
      </c>
      <c r="W84" s="31">
        <v>631.20000000000005</v>
      </c>
      <c r="X84" s="2"/>
      <c r="Y84" s="347"/>
    </row>
    <row r="85" spans="1:25" ht="15" customHeight="1" x14ac:dyDescent="0.35">
      <c r="A85" s="56" t="s">
        <v>280</v>
      </c>
      <c r="B85" s="55" t="s">
        <v>657</v>
      </c>
      <c r="C85" s="57">
        <v>1000</v>
      </c>
      <c r="D85" s="57">
        <v>40</v>
      </c>
      <c r="E85" s="54">
        <v>114</v>
      </c>
      <c r="F85" s="52" t="s">
        <v>793</v>
      </c>
      <c r="G85" s="51" t="s">
        <v>794</v>
      </c>
      <c r="H85" s="50" t="s">
        <v>0</v>
      </c>
      <c r="I85" s="48" t="s">
        <v>3</v>
      </c>
      <c r="J85" s="46" t="s">
        <v>3</v>
      </c>
      <c r="K85" s="45">
        <v>4</v>
      </c>
      <c r="L85" s="42">
        <f t="shared" si="13"/>
        <v>4</v>
      </c>
      <c r="M85" s="342" t="s">
        <v>34</v>
      </c>
      <c r="N85" s="38">
        <f t="shared" si="14"/>
        <v>10</v>
      </c>
      <c r="O85" s="35">
        <f t="shared" si="15"/>
        <v>40</v>
      </c>
      <c r="P85" s="33">
        <f t="shared" si="17"/>
        <v>653.6</v>
      </c>
      <c r="Q85" s="32">
        <f t="shared" si="12"/>
        <v>784.32</v>
      </c>
      <c r="R85" s="308"/>
      <c r="S85" s="308"/>
      <c r="U85" s="31" t="s">
        <v>1829</v>
      </c>
      <c r="V85" s="31" t="str">
        <f t="shared" si="16"/>
        <v>135196</v>
      </c>
      <c r="W85" s="31">
        <v>653.6</v>
      </c>
      <c r="X85" s="2"/>
      <c r="Y85" s="347"/>
    </row>
    <row r="86" spans="1:25" ht="15" customHeight="1" x14ac:dyDescent="0.35">
      <c r="A86" s="56" t="s">
        <v>280</v>
      </c>
      <c r="B86" s="55" t="s">
        <v>657</v>
      </c>
      <c r="C86" s="57">
        <v>1000</v>
      </c>
      <c r="D86" s="57">
        <v>40</v>
      </c>
      <c r="E86" s="54">
        <v>133</v>
      </c>
      <c r="F86" s="52" t="s">
        <v>795</v>
      </c>
      <c r="G86" s="51" t="s">
        <v>796</v>
      </c>
      <c r="H86" s="50" t="s">
        <v>0</v>
      </c>
      <c r="I86" s="48" t="s">
        <v>3</v>
      </c>
      <c r="J86" s="46" t="s">
        <v>3</v>
      </c>
      <c r="K86" s="45">
        <v>4</v>
      </c>
      <c r="L86" s="42">
        <f t="shared" si="13"/>
        <v>4</v>
      </c>
      <c r="M86" s="341" t="s">
        <v>35</v>
      </c>
      <c r="N86" s="38">
        <f t="shared" si="14"/>
        <v>3</v>
      </c>
      <c r="O86" s="35">
        <f t="shared" si="15"/>
        <v>12</v>
      </c>
      <c r="P86" s="33">
        <f t="shared" si="17"/>
        <v>708.6</v>
      </c>
      <c r="Q86" s="32">
        <f t="shared" si="12"/>
        <v>850.32</v>
      </c>
      <c r="R86" s="308"/>
      <c r="S86" s="308"/>
      <c r="U86" s="31" t="s">
        <v>1829</v>
      </c>
      <c r="V86" s="31" t="str">
        <f t="shared" si="16"/>
        <v>135202</v>
      </c>
      <c r="W86" s="31">
        <v>708.6</v>
      </c>
      <c r="X86" s="2"/>
      <c r="Y86" s="347"/>
    </row>
    <row r="87" spans="1:25" ht="15" customHeight="1" x14ac:dyDescent="0.35">
      <c r="A87" s="56" t="s">
        <v>280</v>
      </c>
      <c r="B87" s="55" t="s">
        <v>657</v>
      </c>
      <c r="C87" s="57">
        <v>1000</v>
      </c>
      <c r="D87" s="57">
        <v>40</v>
      </c>
      <c r="E87" s="54">
        <v>140</v>
      </c>
      <c r="F87" s="52" t="s">
        <v>797</v>
      </c>
      <c r="G87" s="51" t="s">
        <v>798</v>
      </c>
      <c r="H87" s="50" t="s">
        <v>0</v>
      </c>
      <c r="I87" s="48"/>
      <c r="J87" s="46" t="s">
        <v>3</v>
      </c>
      <c r="K87" s="45">
        <v>4</v>
      </c>
      <c r="L87" s="42">
        <f t="shared" si="13"/>
        <v>4</v>
      </c>
      <c r="M87" s="342" t="s">
        <v>34</v>
      </c>
      <c r="N87" s="38">
        <f t="shared" si="14"/>
        <v>10</v>
      </c>
      <c r="O87" s="35">
        <f t="shared" si="15"/>
        <v>40</v>
      </c>
      <c r="P87" s="33">
        <f t="shared" si="17"/>
        <v>735.5</v>
      </c>
      <c r="Q87" s="32">
        <f t="shared" si="12"/>
        <v>882.6</v>
      </c>
      <c r="R87" s="308"/>
      <c r="S87" s="308"/>
      <c r="U87" s="31" t="s">
        <v>1829</v>
      </c>
      <c r="V87" s="31" t="str">
        <f t="shared" si="16"/>
        <v>134771</v>
      </c>
      <c r="W87" s="31">
        <v>735.5</v>
      </c>
      <c r="X87" s="2"/>
      <c r="Y87" s="347"/>
    </row>
    <row r="88" spans="1:25" ht="15" customHeight="1" x14ac:dyDescent="0.35">
      <c r="A88" s="56" t="s">
        <v>280</v>
      </c>
      <c r="B88" s="55" t="s">
        <v>657</v>
      </c>
      <c r="C88" s="57">
        <v>1000</v>
      </c>
      <c r="D88" s="57">
        <v>40</v>
      </c>
      <c r="E88" s="54">
        <v>159</v>
      </c>
      <c r="F88" s="52" t="s">
        <v>799</v>
      </c>
      <c r="G88" s="51" t="s">
        <v>800</v>
      </c>
      <c r="H88" s="50" t="s">
        <v>0</v>
      </c>
      <c r="I88" s="48" t="s">
        <v>3</v>
      </c>
      <c r="J88" s="46" t="s">
        <v>3</v>
      </c>
      <c r="K88" s="45">
        <v>3</v>
      </c>
      <c r="L88" s="42">
        <f t="shared" si="13"/>
        <v>3</v>
      </c>
      <c r="M88" s="341" t="s">
        <v>35</v>
      </c>
      <c r="N88" s="38">
        <f t="shared" si="14"/>
        <v>4</v>
      </c>
      <c r="O88" s="35">
        <f t="shared" si="15"/>
        <v>12</v>
      </c>
      <c r="P88" s="33">
        <f t="shared" si="17"/>
        <v>787.4</v>
      </c>
      <c r="Q88" s="32">
        <f t="shared" si="12"/>
        <v>944.88</v>
      </c>
      <c r="R88" s="308"/>
      <c r="S88" s="308"/>
      <c r="U88" s="31" t="s">
        <v>1829</v>
      </c>
      <c r="V88" s="31" t="str">
        <f t="shared" si="16"/>
        <v>135208</v>
      </c>
      <c r="W88" s="31">
        <v>787.4</v>
      </c>
      <c r="X88" s="2"/>
      <c r="Y88" s="347"/>
    </row>
    <row r="89" spans="1:25" ht="15" customHeight="1" x14ac:dyDescent="0.35">
      <c r="A89" s="56" t="s">
        <v>280</v>
      </c>
      <c r="B89" s="55" t="s">
        <v>657</v>
      </c>
      <c r="C89" s="57">
        <v>1000</v>
      </c>
      <c r="D89" s="57">
        <v>40</v>
      </c>
      <c r="E89" s="54">
        <v>169</v>
      </c>
      <c r="F89" s="52" t="s">
        <v>801</v>
      </c>
      <c r="G89" s="51" t="s">
        <v>802</v>
      </c>
      <c r="H89" s="50" t="s">
        <v>0</v>
      </c>
      <c r="I89" s="48" t="s">
        <v>3</v>
      </c>
      <c r="J89" s="46" t="s">
        <v>3</v>
      </c>
      <c r="K89" s="45">
        <v>3</v>
      </c>
      <c r="L89" s="42">
        <f t="shared" si="13"/>
        <v>3</v>
      </c>
      <c r="M89" s="342" t="s">
        <v>34</v>
      </c>
      <c r="N89" s="38">
        <f t="shared" si="14"/>
        <v>14</v>
      </c>
      <c r="O89" s="35">
        <f t="shared" si="15"/>
        <v>42</v>
      </c>
      <c r="P89" s="33">
        <f t="shared" si="17"/>
        <v>823.7</v>
      </c>
      <c r="Q89" s="32">
        <f t="shared" si="12"/>
        <v>988.44</v>
      </c>
      <c r="R89" s="308"/>
      <c r="S89" s="308"/>
      <c r="U89" s="31" t="s">
        <v>1829</v>
      </c>
      <c r="V89" s="31" t="str">
        <f t="shared" si="16"/>
        <v>135214</v>
      </c>
      <c r="W89" s="31">
        <v>823.7</v>
      </c>
      <c r="X89" s="2"/>
      <c r="Y89" s="347"/>
    </row>
    <row r="90" spans="1:25" ht="15" customHeight="1" x14ac:dyDescent="0.35">
      <c r="A90" s="56" t="s">
        <v>280</v>
      </c>
      <c r="B90" s="55" t="s">
        <v>657</v>
      </c>
      <c r="C90" s="57">
        <v>1000</v>
      </c>
      <c r="D90" s="57">
        <v>40</v>
      </c>
      <c r="E90" s="54">
        <v>194</v>
      </c>
      <c r="F90" s="52" t="s">
        <v>803</v>
      </c>
      <c r="G90" s="51" t="s">
        <v>804</v>
      </c>
      <c r="H90" s="50" t="s">
        <v>0</v>
      </c>
      <c r="I90" s="48"/>
      <c r="J90" s="46" t="s">
        <v>3</v>
      </c>
      <c r="K90" s="45">
        <v>3</v>
      </c>
      <c r="L90" s="42">
        <f t="shared" si="13"/>
        <v>3</v>
      </c>
      <c r="M90" s="344" t="s">
        <v>34</v>
      </c>
      <c r="N90" s="38">
        <f t="shared" si="14"/>
        <v>14</v>
      </c>
      <c r="O90" s="35">
        <f t="shared" si="15"/>
        <v>42</v>
      </c>
      <c r="P90" s="33">
        <f t="shared" si="17"/>
        <v>895</v>
      </c>
      <c r="Q90" s="322">
        <f>ROUND(P90*1.2,2)</f>
        <v>1074</v>
      </c>
      <c r="R90" s="308"/>
      <c r="S90" s="308"/>
      <c r="U90" s="31" t="s">
        <v>1829</v>
      </c>
      <c r="V90" s="31" t="str">
        <f t="shared" si="16"/>
        <v>134793</v>
      </c>
      <c r="W90" s="31">
        <v>895</v>
      </c>
      <c r="X90" s="2"/>
      <c r="Y90" s="347"/>
    </row>
    <row r="91" spans="1:25" ht="15" customHeight="1" x14ac:dyDescent="0.35">
      <c r="A91" s="56" t="s">
        <v>280</v>
      </c>
      <c r="B91" s="55" t="s">
        <v>657</v>
      </c>
      <c r="C91" s="57">
        <v>1000</v>
      </c>
      <c r="D91" s="57">
        <v>40</v>
      </c>
      <c r="E91" s="54">
        <v>205</v>
      </c>
      <c r="F91" s="52" t="s">
        <v>805</v>
      </c>
      <c r="G91" s="51" t="s">
        <v>806</v>
      </c>
      <c r="H91" s="50" t="s">
        <v>0</v>
      </c>
      <c r="I91" s="48"/>
      <c r="J91" s="46" t="s">
        <v>3</v>
      </c>
      <c r="K91" s="45">
        <v>3</v>
      </c>
      <c r="L91" s="42">
        <f t="shared" si="13"/>
        <v>3</v>
      </c>
      <c r="M91" s="342" t="s">
        <v>34</v>
      </c>
      <c r="N91" s="38">
        <f t="shared" si="14"/>
        <v>14</v>
      </c>
      <c r="O91" s="35">
        <f t="shared" si="15"/>
        <v>42</v>
      </c>
      <c r="P91" s="33">
        <f t="shared" si="17"/>
        <v>962.3</v>
      </c>
      <c r="Q91" s="32">
        <f t="shared" ref="Q91:Q92" si="18">ROUND(P91*1.2,2)</f>
        <v>1154.76</v>
      </c>
      <c r="R91" s="308"/>
      <c r="S91" s="308"/>
      <c r="U91" s="31" t="s">
        <v>1829</v>
      </c>
      <c r="V91" s="31" t="str">
        <f t="shared" si="16"/>
        <v>134801</v>
      </c>
      <c r="W91" s="31">
        <v>962.3</v>
      </c>
      <c r="X91" s="2"/>
      <c r="Y91" s="347"/>
    </row>
    <row r="92" spans="1:25" ht="15" customHeight="1" x14ac:dyDescent="0.35">
      <c r="A92" s="56" t="s">
        <v>280</v>
      </c>
      <c r="B92" s="55" t="s">
        <v>657</v>
      </c>
      <c r="C92" s="57">
        <v>1000</v>
      </c>
      <c r="D92" s="57">
        <v>40</v>
      </c>
      <c r="E92" s="54">
        <v>219</v>
      </c>
      <c r="F92" s="52" t="s">
        <v>807</v>
      </c>
      <c r="G92" s="51" t="s">
        <v>808</v>
      </c>
      <c r="H92" s="50" t="s">
        <v>0</v>
      </c>
      <c r="I92" s="48" t="s">
        <v>3</v>
      </c>
      <c r="J92" s="46" t="s">
        <v>3</v>
      </c>
      <c r="K92" s="45">
        <v>3</v>
      </c>
      <c r="L92" s="42">
        <f t="shared" si="13"/>
        <v>3</v>
      </c>
      <c r="M92" s="342" t="s">
        <v>34</v>
      </c>
      <c r="N92" s="38">
        <f t="shared" si="14"/>
        <v>14</v>
      </c>
      <c r="O92" s="35">
        <f t="shared" si="15"/>
        <v>42</v>
      </c>
      <c r="P92" s="33">
        <f t="shared" si="17"/>
        <v>1036.5999999999999</v>
      </c>
      <c r="Q92" s="32">
        <f t="shared" si="18"/>
        <v>1243.92</v>
      </c>
      <c r="R92" s="308"/>
      <c r="S92" s="308"/>
      <c r="U92" s="31" t="s">
        <v>1829</v>
      </c>
      <c r="V92" s="31" t="str">
        <f t="shared" si="16"/>
        <v>135220</v>
      </c>
      <c r="W92" s="31">
        <v>1036.5999999999999</v>
      </c>
      <c r="X92" s="2"/>
      <c r="Y92" s="347"/>
    </row>
    <row r="93" spans="1:25" ht="15" customHeight="1" x14ac:dyDescent="0.35">
      <c r="A93" s="56" t="s">
        <v>280</v>
      </c>
      <c r="B93" s="55" t="s">
        <v>657</v>
      </c>
      <c r="C93" s="57">
        <v>1000</v>
      </c>
      <c r="D93" s="57">
        <v>40</v>
      </c>
      <c r="E93" s="54">
        <v>245</v>
      </c>
      <c r="F93" s="52" t="s">
        <v>809</v>
      </c>
      <c r="G93" s="51" t="s">
        <v>810</v>
      </c>
      <c r="H93" s="50" t="s">
        <v>0</v>
      </c>
      <c r="I93" s="48"/>
      <c r="J93" s="46" t="s">
        <v>3</v>
      </c>
      <c r="K93" s="45">
        <v>2</v>
      </c>
      <c r="L93" s="42">
        <f t="shared" si="13"/>
        <v>2</v>
      </c>
      <c r="M93" s="344" t="s">
        <v>34</v>
      </c>
      <c r="N93" s="38">
        <f t="shared" si="14"/>
        <v>20</v>
      </c>
      <c r="O93" s="35">
        <f t="shared" si="15"/>
        <v>40</v>
      </c>
      <c r="P93" s="33">
        <f t="shared" si="17"/>
        <v>1438.1</v>
      </c>
      <c r="Q93" s="322">
        <f>ROUND(P93*1.2,2)</f>
        <v>1725.72</v>
      </c>
      <c r="R93" s="308"/>
      <c r="S93" s="308"/>
      <c r="U93" s="31" t="s">
        <v>1829</v>
      </c>
      <c r="V93" s="31" t="str">
        <f t="shared" si="16"/>
        <v>134815</v>
      </c>
      <c r="W93" s="31">
        <v>1438.1</v>
      </c>
      <c r="X93" s="2"/>
      <c r="Y93" s="347"/>
    </row>
    <row r="94" spans="1:25" ht="15" customHeight="1" x14ac:dyDescent="0.35">
      <c r="A94" s="56" t="s">
        <v>280</v>
      </c>
      <c r="B94" s="55" t="s">
        <v>657</v>
      </c>
      <c r="C94" s="57">
        <v>1000</v>
      </c>
      <c r="D94" s="57">
        <v>40</v>
      </c>
      <c r="E94" s="54">
        <v>273</v>
      </c>
      <c r="F94" s="52" t="s">
        <v>811</v>
      </c>
      <c r="G94" s="51" t="s">
        <v>812</v>
      </c>
      <c r="H94" s="50" t="s">
        <v>0</v>
      </c>
      <c r="I94" s="48" t="s">
        <v>3</v>
      </c>
      <c r="J94" s="46"/>
      <c r="K94" s="45">
        <v>2</v>
      </c>
      <c r="L94" s="42">
        <f t="shared" si="13"/>
        <v>2</v>
      </c>
      <c r="M94" s="342" t="s">
        <v>34</v>
      </c>
      <c r="N94" s="38">
        <f t="shared" si="14"/>
        <v>20</v>
      </c>
      <c r="O94" s="35">
        <f t="shared" si="15"/>
        <v>40</v>
      </c>
      <c r="P94" s="33">
        <f t="shared" si="17"/>
        <v>1485</v>
      </c>
      <c r="Q94" s="32">
        <f t="shared" ref="Q94:Q98" si="19">ROUND(P94*1.2,2)</f>
        <v>1782</v>
      </c>
      <c r="R94" s="308"/>
      <c r="S94" s="308"/>
      <c r="U94" s="31" t="s">
        <v>1829</v>
      </c>
      <c r="V94" s="31" t="str">
        <f t="shared" si="16"/>
        <v>135224</v>
      </c>
      <c r="W94" s="31">
        <v>1485</v>
      </c>
      <c r="X94" s="2"/>
      <c r="Y94" s="347"/>
    </row>
    <row r="95" spans="1:25" ht="15" customHeight="1" x14ac:dyDescent="0.35">
      <c r="A95" s="56" t="s">
        <v>280</v>
      </c>
      <c r="B95" s="55" t="s">
        <v>657</v>
      </c>
      <c r="C95" s="57">
        <v>1000</v>
      </c>
      <c r="D95" s="54">
        <v>50</v>
      </c>
      <c r="E95" s="54">
        <v>18</v>
      </c>
      <c r="F95" s="52" t="s">
        <v>813</v>
      </c>
      <c r="G95" s="51" t="s">
        <v>814</v>
      </c>
      <c r="H95" s="50" t="s">
        <v>0</v>
      </c>
      <c r="I95" s="48" t="s">
        <v>3</v>
      </c>
      <c r="J95" s="46"/>
      <c r="K95" s="45">
        <v>8</v>
      </c>
      <c r="L95" s="42">
        <f t="shared" si="13"/>
        <v>8</v>
      </c>
      <c r="M95" s="342" t="s">
        <v>34</v>
      </c>
      <c r="N95" s="38">
        <f t="shared" si="14"/>
        <v>5</v>
      </c>
      <c r="O95" s="35">
        <f t="shared" si="15"/>
        <v>40</v>
      </c>
      <c r="P95" s="33">
        <f t="shared" si="17"/>
        <v>362.8</v>
      </c>
      <c r="Q95" s="32">
        <f t="shared" si="19"/>
        <v>435.36</v>
      </c>
      <c r="R95" s="308"/>
      <c r="S95" s="308"/>
      <c r="U95" s="31" t="s">
        <v>1829</v>
      </c>
      <c r="V95" s="31" t="str">
        <f t="shared" si="16"/>
        <v>135127</v>
      </c>
      <c r="W95" s="31">
        <v>362.8</v>
      </c>
      <c r="X95" s="2"/>
      <c r="Y95" s="347"/>
    </row>
    <row r="96" spans="1:25" ht="15" customHeight="1" x14ac:dyDescent="0.35">
      <c r="A96" s="56" t="s">
        <v>280</v>
      </c>
      <c r="B96" s="55" t="s">
        <v>657</v>
      </c>
      <c r="C96" s="57">
        <v>1000</v>
      </c>
      <c r="D96" s="57">
        <v>50</v>
      </c>
      <c r="E96" s="54">
        <v>21</v>
      </c>
      <c r="F96" s="52" t="s">
        <v>815</v>
      </c>
      <c r="G96" s="51" t="s">
        <v>816</v>
      </c>
      <c r="H96" s="50" t="s">
        <v>0</v>
      </c>
      <c r="I96" s="48" t="s">
        <v>3</v>
      </c>
      <c r="J96" s="46" t="s">
        <v>3</v>
      </c>
      <c r="K96" s="45">
        <v>7</v>
      </c>
      <c r="L96" s="42">
        <f t="shared" si="13"/>
        <v>7</v>
      </c>
      <c r="M96" s="342" t="s">
        <v>34</v>
      </c>
      <c r="N96" s="38">
        <f t="shared" si="14"/>
        <v>6</v>
      </c>
      <c r="O96" s="35">
        <f t="shared" si="15"/>
        <v>42</v>
      </c>
      <c r="P96" s="33">
        <f t="shared" si="17"/>
        <v>372.2</v>
      </c>
      <c r="Q96" s="32">
        <f t="shared" si="19"/>
        <v>446.64</v>
      </c>
      <c r="R96" s="308"/>
      <c r="S96" s="308"/>
      <c r="U96" s="31" t="s">
        <v>1829</v>
      </c>
      <c r="V96" s="31" t="str">
        <f t="shared" si="16"/>
        <v>135130</v>
      </c>
      <c r="W96" s="31">
        <v>372.2</v>
      </c>
      <c r="X96" s="2"/>
      <c r="Y96" s="347"/>
    </row>
    <row r="97" spans="1:25" ht="15" customHeight="1" x14ac:dyDescent="0.35">
      <c r="A97" s="56" t="s">
        <v>280</v>
      </c>
      <c r="B97" s="55" t="s">
        <v>657</v>
      </c>
      <c r="C97" s="57">
        <v>1000</v>
      </c>
      <c r="D97" s="57">
        <v>50</v>
      </c>
      <c r="E97" s="54">
        <v>25</v>
      </c>
      <c r="F97" s="52" t="s">
        <v>817</v>
      </c>
      <c r="G97" s="51" t="s">
        <v>818</v>
      </c>
      <c r="H97" s="50" t="s">
        <v>0</v>
      </c>
      <c r="I97" s="48" t="s">
        <v>3</v>
      </c>
      <c r="J97" s="46"/>
      <c r="K97" s="45">
        <v>7</v>
      </c>
      <c r="L97" s="42">
        <f t="shared" si="13"/>
        <v>7</v>
      </c>
      <c r="M97" s="342" t="s">
        <v>34</v>
      </c>
      <c r="N97" s="38">
        <f t="shared" si="14"/>
        <v>6</v>
      </c>
      <c r="O97" s="35">
        <f t="shared" si="15"/>
        <v>42</v>
      </c>
      <c r="P97" s="33">
        <f t="shared" si="17"/>
        <v>422.6</v>
      </c>
      <c r="Q97" s="32">
        <f t="shared" si="19"/>
        <v>507.12</v>
      </c>
      <c r="R97" s="308"/>
      <c r="S97" s="308"/>
      <c r="U97" s="31" t="s">
        <v>1829</v>
      </c>
      <c r="V97" s="31" t="str">
        <f t="shared" si="16"/>
        <v>135133</v>
      </c>
      <c r="W97" s="31">
        <v>422.6</v>
      </c>
      <c r="X97" s="2"/>
      <c r="Y97" s="347"/>
    </row>
    <row r="98" spans="1:25" ht="15" customHeight="1" x14ac:dyDescent="0.35">
      <c r="A98" s="56" t="s">
        <v>280</v>
      </c>
      <c r="B98" s="55" t="s">
        <v>657</v>
      </c>
      <c r="C98" s="57">
        <v>1000</v>
      </c>
      <c r="D98" s="57">
        <v>50</v>
      </c>
      <c r="E98" s="54">
        <v>28</v>
      </c>
      <c r="F98" s="52" t="s">
        <v>819</v>
      </c>
      <c r="G98" s="51" t="s">
        <v>820</v>
      </c>
      <c r="H98" s="50" t="s">
        <v>0</v>
      </c>
      <c r="I98" s="48" t="s">
        <v>3</v>
      </c>
      <c r="J98" s="46" t="s">
        <v>3</v>
      </c>
      <c r="K98" s="45">
        <v>7</v>
      </c>
      <c r="L98" s="42">
        <f t="shared" si="13"/>
        <v>7</v>
      </c>
      <c r="M98" s="341" t="s">
        <v>35</v>
      </c>
      <c r="N98" s="38">
        <f t="shared" si="14"/>
        <v>2</v>
      </c>
      <c r="O98" s="35">
        <f t="shared" si="15"/>
        <v>14</v>
      </c>
      <c r="P98" s="33">
        <f t="shared" si="17"/>
        <v>436.7</v>
      </c>
      <c r="Q98" s="32">
        <f t="shared" si="19"/>
        <v>524.04</v>
      </c>
      <c r="R98" s="308"/>
      <c r="S98" s="308"/>
      <c r="U98" s="31" t="s">
        <v>1829</v>
      </c>
      <c r="V98" s="31" t="str">
        <f t="shared" si="16"/>
        <v>135135</v>
      </c>
      <c r="W98" s="31">
        <v>436.7</v>
      </c>
      <c r="X98" s="2"/>
      <c r="Y98" s="347"/>
    </row>
    <row r="99" spans="1:25" ht="15" customHeight="1" x14ac:dyDescent="0.35">
      <c r="A99" s="56" t="s">
        <v>280</v>
      </c>
      <c r="B99" s="55" t="s">
        <v>657</v>
      </c>
      <c r="C99" s="57">
        <v>1000</v>
      </c>
      <c r="D99" s="57">
        <v>50</v>
      </c>
      <c r="E99" s="54">
        <v>32</v>
      </c>
      <c r="F99" s="52" t="s">
        <v>821</v>
      </c>
      <c r="G99" s="51" t="s">
        <v>822</v>
      </c>
      <c r="H99" s="50" t="s">
        <v>0</v>
      </c>
      <c r="I99" s="48" t="s">
        <v>3</v>
      </c>
      <c r="J99" s="46"/>
      <c r="K99" s="45">
        <v>7</v>
      </c>
      <c r="L99" s="42">
        <f t="shared" si="13"/>
        <v>7</v>
      </c>
      <c r="M99" s="341" t="s">
        <v>35</v>
      </c>
      <c r="N99" s="38">
        <f t="shared" si="14"/>
        <v>2</v>
      </c>
      <c r="O99" s="35">
        <f t="shared" si="15"/>
        <v>14</v>
      </c>
      <c r="P99" s="33">
        <f t="shared" si="17"/>
        <v>461.8</v>
      </c>
      <c r="Q99" s="32">
        <f t="shared" ref="Q99:Q133" si="20">ROUND(P99*1.2,2)</f>
        <v>554.16</v>
      </c>
      <c r="R99" s="308"/>
      <c r="S99" s="308"/>
      <c r="U99" s="31" t="s">
        <v>1829</v>
      </c>
      <c r="V99" s="31" t="str">
        <f t="shared" si="16"/>
        <v>135139</v>
      </c>
      <c r="W99" s="31">
        <v>461.8</v>
      </c>
      <c r="X99" s="2"/>
      <c r="Y99" s="347"/>
    </row>
    <row r="100" spans="1:25" ht="15" customHeight="1" x14ac:dyDescent="0.35">
      <c r="A100" s="56" t="s">
        <v>280</v>
      </c>
      <c r="B100" s="55" t="s">
        <v>657</v>
      </c>
      <c r="C100" s="57">
        <v>1000</v>
      </c>
      <c r="D100" s="57">
        <v>50</v>
      </c>
      <c r="E100" s="54">
        <v>35</v>
      </c>
      <c r="F100" s="52" t="s">
        <v>823</v>
      </c>
      <c r="G100" s="51" t="s">
        <v>824</v>
      </c>
      <c r="H100" s="50" t="s">
        <v>0</v>
      </c>
      <c r="I100" s="48" t="s">
        <v>3</v>
      </c>
      <c r="J100" s="46" t="s">
        <v>3</v>
      </c>
      <c r="K100" s="45">
        <v>7</v>
      </c>
      <c r="L100" s="42">
        <f t="shared" si="13"/>
        <v>7</v>
      </c>
      <c r="M100" s="342" t="s">
        <v>34</v>
      </c>
      <c r="N100" s="38">
        <f t="shared" si="14"/>
        <v>6</v>
      </c>
      <c r="O100" s="35">
        <f t="shared" si="15"/>
        <v>42</v>
      </c>
      <c r="P100" s="33">
        <f t="shared" si="17"/>
        <v>486.2</v>
      </c>
      <c r="Q100" s="32">
        <f t="shared" si="20"/>
        <v>583.44000000000005</v>
      </c>
      <c r="R100" s="308"/>
      <c r="S100" s="308"/>
      <c r="U100" s="31" t="s">
        <v>1829</v>
      </c>
      <c r="V100" s="31" t="str">
        <f t="shared" si="16"/>
        <v>135143</v>
      </c>
      <c r="W100" s="31">
        <v>486.2</v>
      </c>
      <c r="X100" s="2"/>
      <c r="Y100" s="347"/>
    </row>
    <row r="101" spans="1:25" ht="15" customHeight="1" x14ac:dyDescent="0.35">
      <c r="A101" s="56" t="s">
        <v>280</v>
      </c>
      <c r="B101" s="55" t="s">
        <v>657</v>
      </c>
      <c r="C101" s="57">
        <v>1000</v>
      </c>
      <c r="D101" s="57">
        <v>50</v>
      </c>
      <c r="E101" s="54">
        <v>38</v>
      </c>
      <c r="F101" s="52" t="s">
        <v>825</v>
      </c>
      <c r="G101" s="51" t="s">
        <v>826</v>
      </c>
      <c r="H101" s="50" t="s">
        <v>0</v>
      </c>
      <c r="I101" s="48" t="s">
        <v>3</v>
      </c>
      <c r="J101" s="46"/>
      <c r="K101" s="45">
        <v>7</v>
      </c>
      <c r="L101" s="42">
        <f t="shared" si="13"/>
        <v>7</v>
      </c>
      <c r="M101" s="342" t="s">
        <v>34</v>
      </c>
      <c r="N101" s="38">
        <f t="shared" si="14"/>
        <v>6</v>
      </c>
      <c r="O101" s="35">
        <f t="shared" si="15"/>
        <v>42</v>
      </c>
      <c r="P101" s="33">
        <f t="shared" si="17"/>
        <v>544.70000000000005</v>
      </c>
      <c r="Q101" s="32">
        <f t="shared" si="20"/>
        <v>653.64</v>
      </c>
      <c r="R101" s="308"/>
      <c r="S101" s="308"/>
      <c r="U101" s="31" t="s">
        <v>1829</v>
      </c>
      <c r="V101" s="31" t="str">
        <f t="shared" si="16"/>
        <v>135147</v>
      </c>
      <c r="W101" s="31">
        <v>544.70000000000005</v>
      </c>
      <c r="X101" s="2"/>
      <c r="Y101" s="347"/>
    </row>
    <row r="102" spans="1:25" ht="15" customHeight="1" x14ac:dyDescent="0.35">
      <c r="A102" s="56" t="s">
        <v>280</v>
      </c>
      <c r="B102" s="55" t="s">
        <v>657</v>
      </c>
      <c r="C102" s="57">
        <v>1000</v>
      </c>
      <c r="D102" s="57">
        <v>50</v>
      </c>
      <c r="E102" s="54">
        <v>42</v>
      </c>
      <c r="F102" s="52" t="s">
        <v>827</v>
      </c>
      <c r="G102" s="51" t="s">
        <v>828</v>
      </c>
      <c r="H102" s="50" t="s">
        <v>0</v>
      </c>
      <c r="I102" s="48" t="s">
        <v>3</v>
      </c>
      <c r="J102" s="46" t="s">
        <v>3</v>
      </c>
      <c r="K102" s="45">
        <v>7</v>
      </c>
      <c r="L102" s="42">
        <f t="shared" si="13"/>
        <v>7</v>
      </c>
      <c r="M102" s="341" t="s">
        <v>35</v>
      </c>
      <c r="N102" s="38">
        <f t="shared" si="14"/>
        <v>2</v>
      </c>
      <c r="O102" s="35">
        <f t="shared" si="15"/>
        <v>14</v>
      </c>
      <c r="P102" s="33">
        <f t="shared" si="17"/>
        <v>568.70000000000005</v>
      </c>
      <c r="Q102" s="32">
        <f t="shared" si="20"/>
        <v>682.44</v>
      </c>
      <c r="R102" s="308"/>
      <c r="S102" s="308"/>
      <c r="U102" s="31" t="s">
        <v>1829</v>
      </c>
      <c r="V102" s="31" t="str">
        <f t="shared" si="16"/>
        <v>135151</v>
      </c>
      <c r="W102" s="31">
        <v>568.70000000000005</v>
      </c>
      <c r="X102" s="2"/>
      <c r="Y102" s="347"/>
    </row>
    <row r="103" spans="1:25" ht="15" customHeight="1" x14ac:dyDescent="0.35">
      <c r="A103" s="56" t="s">
        <v>280</v>
      </c>
      <c r="B103" s="55" t="s">
        <v>657</v>
      </c>
      <c r="C103" s="57">
        <v>1000</v>
      </c>
      <c r="D103" s="57">
        <v>50</v>
      </c>
      <c r="E103" s="54">
        <v>45</v>
      </c>
      <c r="F103" s="52" t="s">
        <v>829</v>
      </c>
      <c r="G103" s="51" t="s">
        <v>830</v>
      </c>
      <c r="H103" s="50" t="s">
        <v>0</v>
      </c>
      <c r="I103" s="48" t="s">
        <v>3</v>
      </c>
      <c r="J103" s="46" t="s">
        <v>3</v>
      </c>
      <c r="K103" s="45">
        <v>7</v>
      </c>
      <c r="L103" s="42">
        <f t="shared" si="13"/>
        <v>7</v>
      </c>
      <c r="M103" s="342" t="s">
        <v>34</v>
      </c>
      <c r="N103" s="38">
        <f t="shared" si="14"/>
        <v>6</v>
      </c>
      <c r="O103" s="35">
        <f t="shared" si="15"/>
        <v>42</v>
      </c>
      <c r="P103" s="33">
        <f t="shared" si="17"/>
        <v>575.70000000000005</v>
      </c>
      <c r="Q103" s="32">
        <f t="shared" si="20"/>
        <v>690.84</v>
      </c>
      <c r="R103" s="308"/>
      <c r="S103" s="308"/>
      <c r="U103" s="31" t="s">
        <v>1829</v>
      </c>
      <c r="V103" s="31" t="str">
        <f t="shared" si="16"/>
        <v>135154</v>
      </c>
      <c r="W103" s="31">
        <v>575.70000000000005</v>
      </c>
      <c r="X103" s="2"/>
      <c r="Y103" s="347"/>
    </row>
    <row r="104" spans="1:25" ht="15" customHeight="1" x14ac:dyDescent="0.35">
      <c r="A104" s="56" t="s">
        <v>280</v>
      </c>
      <c r="B104" s="55" t="s">
        <v>657</v>
      </c>
      <c r="C104" s="57">
        <v>1000</v>
      </c>
      <c r="D104" s="57">
        <v>50</v>
      </c>
      <c r="E104" s="54">
        <v>48</v>
      </c>
      <c r="F104" s="52" t="s">
        <v>831</v>
      </c>
      <c r="G104" s="51" t="s">
        <v>832</v>
      </c>
      <c r="H104" s="50" t="s">
        <v>0</v>
      </c>
      <c r="I104" s="48" t="s">
        <v>3</v>
      </c>
      <c r="J104" s="46" t="s">
        <v>3</v>
      </c>
      <c r="K104" s="45">
        <v>6</v>
      </c>
      <c r="L104" s="42">
        <f t="shared" si="13"/>
        <v>6</v>
      </c>
      <c r="M104" s="341" t="s">
        <v>35</v>
      </c>
      <c r="N104" s="38">
        <f t="shared" si="14"/>
        <v>2</v>
      </c>
      <c r="O104" s="35">
        <f t="shared" si="15"/>
        <v>12</v>
      </c>
      <c r="P104" s="33">
        <f t="shared" si="17"/>
        <v>577.70000000000005</v>
      </c>
      <c r="Q104" s="32">
        <f t="shared" si="20"/>
        <v>693.24</v>
      </c>
      <c r="R104" s="308"/>
      <c r="S104" s="308"/>
      <c r="U104" s="31" t="s">
        <v>1829</v>
      </c>
      <c r="V104" s="31" t="str">
        <f t="shared" si="16"/>
        <v>135156</v>
      </c>
      <c r="W104" s="31">
        <v>577.70000000000005</v>
      </c>
      <c r="X104" s="2"/>
      <c r="Y104" s="347"/>
    </row>
    <row r="105" spans="1:25" ht="15" customHeight="1" x14ac:dyDescent="0.35">
      <c r="A105" s="56" t="s">
        <v>280</v>
      </c>
      <c r="B105" s="55" t="s">
        <v>657</v>
      </c>
      <c r="C105" s="57">
        <v>1000</v>
      </c>
      <c r="D105" s="57">
        <v>50</v>
      </c>
      <c r="E105" s="54">
        <v>54</v>
      </c>
      <c r="F105" s="52" t="s">
        <v>833</v>
      </c>
      <c r="G105" s="51" t="s">
        <v>834</v>
      </c>
      <c r="H105" s="50" t="s">
        <v>0</v>
      </c>
      <c r="I105" s="48" t="s">
        <v>3</v>
      </c>
      <c r="J105" s="46"/>
      <c r="K105" s="45">
        <v>6</v>
      </c>
      <c r="L105" s="42">
        <f t="shared" si="13"/>
        <v>6</v>
      </c>
      <c r="M105" s="342" t="s">
        <v>34</v>
      </c>
      <c r="N105" s="38">
        <f t="shared" si="14"/>
        <v>7</v>
      </c>
      <c r="O105" s="35">
        <f t="shared" si="15"/>
        <v>42</v>
      </c>
      <c r="P105" s="33">
        <f t="shared" si="17"/>
        <v>591.4</v>
      </c>
      <c r="Q105" s="32">
        <f t="shared" si="20"/>
        <v>709.68</v>
      </c>
      <c r="R105" s="308"/>
      <c r="S105" s="308"/>
      <c r="U105" s="31" t="s">
        <v>1829</v>
      </c>
      <c r="V105" s="31" t="str">
        <f t="shared" si="16"/>
        <v>135158</v>
      </c>
      <c r="W105" s="31">
        <v>591.4</v>
      </c>
      <c r="X105" s="2"/>
      <c r="Y105" s="347"/>
    </row>
    <row r="106" spans="1:25" ht="15" customHeight="1" x14ac:dyDescent="0.35">
      <c r="A106" s="56" t="s">
        <v>280</v>
      </c>
      <c r="B106" s="55" t="s">
        <v>657</v>
      </c>
      <c r="C106" s="57">
        <v>1000</v>
      </c>
      <c r="D106" s="57">
        <v>50</v>
      </c>
      <c r="E106" s="54">
        <v>57</v>
      </c>
      <c r="F106" s="52" t="s">
        <v>835</v>
      </c>
      <c r="G106" s="51" t="s">
        <v>836</v>
      </c>
      <c r="H106" s="50" t="s">
        <v>0</v>
      </c>
      <c r="I106" s="48" t="s">
        <v>3</v>
      </c>
      <c r="J106" s="46" t="s">
        <v>3</v>
      </c>
      <c r="K106" s="45">
        <v>6</v>
      </c>
      <c r="L106" s="42">
        <f t="shared" si="13"/>
        <v>6</v>
      </c>
      <c r="M106" s="343" t="s">
        <v>1</v>
      </c>
      <c r="N106" s="38">
        <f t="shared" si="14"/>
        <v>1</v>
      </c>
      <c r="O106" s="35">
        <f t="shared" si="15"/>
        <v>6</v>
      </c>
      <c r="P106" s="33">
        <f t="shared" si="17"/>
        <v>594.4</v>
      </c>
      <c r="Q106" s="32">
        <f t="shared" si="20"/>
        <v>713.28</v>
      </c>
      <c r="R106" s="308"/>
      <c r="S106" s="308"/>
      <c r="U106" s="31" t="s">
        <v>1829</v>
      </c>
      <c r="V106" s="31" t="str">
        <f t="shared" si="16"/>
        <v>135161</v>
      </c>
      <c r="W106" s="31">
        <v>594.4</v>
      </c>
      <c r="X106" s="2"/>
      <c r="Y106" s="347"/>
    </row>
    <row r="107" spans="1:25" ht="15" customHeight="1" x14ac:dyDescent="0.35">
      <c r="A107" s="56" t="s">
        <v>280</v>
      </c>
      <c r="B107" s="55" t="s">
        <v>657</v>
      </c>
      <c r="C107" s="57">
        <v>1000</v>
      </c>
      <c r="D107" s="57">
        <v>50</v>
      </c>
      <c r="E107" s="54">
        <v>60</v>
      </c>
      <c r="F107" s="52" t="s">
        <v>837</v>
      </c>
      <c r="G107" s="51" t="s">
        <v>838</v>
      </c>
      <c r="H107" s="50" t="s">
        <v>0</v>
      </c>
      <c r="I107" s="48" t="s">
        <v>3</v>
      </c>
      <c r="J107" s="46" t="s">
        <v>3</v>
      </c>
      <c r="K107" s="45">
        <v>6</v>
      </c>
      <c r="L107" s="42">
        <f t="shared" si="13"/>
        <v>6</v>
      </c>
      <c r="M107" s="341" t="s">
        <v>35</v>
      </c>
      <c r="N107" s="38">
        <f t="shared" si="14"/>
        <v>2</v>
      </c>
      <c r="O107" s="35">
        <f t="shared" si="15"/>
        <v>12</v>
      </c>
      <c r="P107" s="33">
        <f t="shared" si="17"/>
        <v>618.4</v>
      </c>
      <c r="Q107" s="32">
        <f t="shared" si="20"/>
        <v>742.08</v>
      </c>
      <c r="R107" s="308"/>
      <c r="S107" s="308"/>
      <c r="U107" s="31" t="s">
        <v>1829</v>
      </c>
      <c r="V107" s="31" t="str">
        <f t="shared" si="16"/>
        <v>165804</v>
      </c>
      <c r="W107" s="31">
        <v>618.4</v>
      </c>
      <c r="X107" s="2"/>
      <c r="Y107" s="347"/>
    </row>
    <row r="108" spans="1:25" ht="15" customHeight="1" x14ac:dyDescent="0.35">
      <c r="A108" s="56" t="s">
        <v>280</v>
      </c>
      <c r="B108" s="55" t="s">
        <v>657</v>
      </c>
      <c r="C108" s="57">
        <v>1000</v>
      </c>
      <c r="D108" s="57">
        <v>50</v>
      </c>
      <c r="E108" s="54">
        <v>64</v>
      </c>
      <c r="F108" s="52" t="s">
        <v>839</v>
      </c>
      <c r="G108" s="51" t="s">
        <v>840</v>
      </c>
      <c r="H108" s="50" t="s">
        <v>0</v>
      </c>
      <c r="I108" s="48"/>
      <c r="J108" s="46" t="s">
        <v>3</v>
      </c>
      <c r="K108" s="45">
        <v>5</v>
      </c>
      <c r="L108" s="42">
        <f t="shared" si="13"/>
        <v>5</v>
      </c>
      <c r="M108" s="342" t="s">
        <v>34</v>
      </c>
      <c r="N108" s="38">
        <f t="shared" si="14"/>
        <v>8</v>
      </c>
      <c r="O108" s="35">
        <f t="shared" si="15"/>
        <v>40</v>
      </c>
      <c r="P108" s="33">
        <f t="shared" si="17"/>
        <v>649.9</v>
      </c>
      <c r="Q108" s="32">
        <f t="shared" si="20"/>
        <v>779.88</v>
      </c>
      <c r="R108" s="308"/>
      <c r="S108" s="308"/>
      <c r="U108" s="31" t="s">
        <v>1829</v>
      </c>
      <c r="V108" s="31" t="str">
        <f t="shared" si="16"/>
        <v>248248</v>
      </c>
      <c r="W108" s="31">
        <v>649.9</v>
      </c>
      <c r="X108" s="2"/>
      <c r="Y108" s="347"/>
    </row>
    <row r="109" spans="1:25" ht="15" customHeight="1" x14ac:dyDescent="0.35">
      <c r="A109" s="56" t="s">
        <v>280</v>
      </c>
      <c r="B109" s="55" t="s">
        <v>657</v>
      </c>
      <c r="C109" s="57">
        <v>1000</v>
      </c>
      <c r="D109" s="57">
        <v>50</v>
      </c>
      <c r="E109" s="54">
        <v>70</v>
      </c>
      <c r="F109" s="52" t="s">
        <v>841</v>
      </c>
      <c r="G109" s="51" t="s">
        <v>842</v>
      </c>
      <c r="H109" s="50" t="s">
        <v>0</v>
      </c>
      <c r="I109" s="48" t="s">
        <v>3</v>
      </c>
      <c r="J109" s="46" t="s">
        <v>3</v>
      </c>
      <c r="K109" s="45">
        <v>5</v>
      </c>
      <c r="L109" s="42">
        <f t="shared" si="13"/>
        <v>5</v>
      </c>
      <c r="M109" s="342" t="s">
        <v>34</v>
      </c>
      <c r="N109" s="38">
        <f t="shared" si="14"/>
        <v>8</v>
      </c>
      <c r="O109" s="35">
        <f t="shared" si="15"/>
        <v>40</v>
      </c>
      <c r="P109" s="33">
        <f t="shared" si="17"/>
        <v>678.5</v>
      </c>
      <c r="Q109" s="32">
        <f t="shared" si="20"/>
        <v>814.2</v>
      </c>
      <c r="R109" s="308"/>
      <c r="S109" s="308"/>
      <c r="U109" s="31" t="s">
        <v>1829</v>
      </c>
      <c r="V109" s="31" t="str">
        <f t="shared" si="16"/>
        <v>135173</v>
      </c>
      <c r="W109" s="31">
        <v>678.5</v>
      </c>
      <c r="X109" s="2"/>
      <c r="Y109" s="347"/>
    </row>
    <row r="110" spans="1:25" ht="15" customHeight="1" x14ac:dyDescent="0.35">
      <c r="A110" s="56" t="s">
        <v>280</v>
      </c>
      <c r="B110" s="55" t="s">
        <v>657</v>
      </c>
      <c r="C110" s="57">
        <v>1000</v>
      </c>
      <c r="D110" s="57">
        <v>50</v>
      </c>
      <c r="E110" s="54">
        <v>76</v>
      </c>
      <c r="F110" s="52" t="s">
        <v>843</v>
      </c>
      <c r="G110" s="51" t="s">
        <v>844</v>
      </c>
      <c r="H110" s="50" t="s">
        <v>0</v>
      </c>
      <c r="I110" s="48" t="s">
        <v>3</v>
      </c>
      <c r="J110" s="46" t="s">
        <v>3</v>
      </c>
      <c r="K110" s="45">
        <v>5</v>
      </c>
      <c r="L110" s="42">
        <f t="shared" si="13"/>
        <v>5</v>
      </c>
      <c r="M110" s="341" t="s">
        <v>35</v>
      </c>
      <c r="N110" s="38">
        <f t="shared" si="14"/>
        <v>2</v>
      </c>
      <c r="O110" s="35">
        <f t="shared" si="15"/>
        <v>10</v>
      </c>
      <c r="P110" s="33">
        <f t="shared" si="17"/>
        <v>706</v>
      </c>
      <c r="Q110" s="32">
        <f t="shared" si="20"/>
        <v>847.2</v>
      </c>
      <c r="R110" s="308"/>
      <c r="S110" s="308"/>
      <c r="U110" s="31" t="s">
        <v>1829</v>
      </c>
      <c r="V110" s="31" t="str">
        <f t="shared" si="16"/>
        <v>135179</v>
      </c>
      <c r="W110" s="31">
        <v>706</v>
      </c>
      <c r="X110" s="2"/>
      <c r="Y110" s="347"/>
    </row>
    <row r="111" spans="1:25" ht="15" customHeight="1" x14ac:dyDescent="0.35">
      <c r="A111" s="56" t="s">
        <v>280</v>
      </c>
      <c r="B111" s="55" t="s">
        <v>657</v>
      </c>
      <c r="C111" s="57">
        <v>1000</v>
      </c>
      <c r="D111" s="57">
        <v>50</v>
      </c>
      <c r="E111" s="54">
        <v>83</v>
      </c>
      <c r="F111" s="52" t="s">
        <v>845</v>
      </c>
      <c r="G111" s="51" t="s">
        <v>846</v>
      </c>
      <c r="H111" s="50" t="s">
        <v>0</v>
      </c>
      <c r="I111" s="48"/>
      <c r="J111" s="46" t="s">
        <v>3</v>
      </c>
      <c r="K111" s="45">
        <v>5</v>
      </c>
      <c r="L111" s="42">
        <f t="shared" si="13"/>
        <v>5</v>
      </c>
      <c r="M111" s="342" t="s">
        <v>34</v>
      </c>
      <c r="N111" s="38">
        <f t="shared" si="14"/>
        <v>8</v>
      </c>
      <c r="O111" s="35">
        <f t="shared" si="15"/>
        <v>40</v>
      </c>
      <c r="P111" s="33">
        <f t="shared" si="17"/>
        <v>716.1</v>
      </c>
      <c r="Q111" s="32">
        <f t="shared" si="20"/>
        <v>859.32</v>
      </c>
      <c r="R111" s="308"/>
      <c r="S111" s="308"/>
      <c r="U111" s="31" t="s">
        <v>1829</v>
      </c>
      <c r="V111" s="31" t="str">
        <f t="shared" si="16"/>
        <v>134729</v>
      </c>
      <c r="W111" s="31">
        <v>716.1</v>
      </c>
      <c r="X111" s="2"/>
      <c r="Y111" s="347"/>
    </row>
    <row r="112" spans="1:25" ht="15" customHeight="1" x14ac:dyDescent="0.35">
      <c r="A112" s="56" t="s">
        <v>280</v>
      </c>
      <c r="B112" s="55" t="s">
        <v>657</v>
      </c>
      <c r="C112" s="57">
        <v>1000</v>
      </c>
      <c r="D112" s="57">
        <v>50</v>
      </c>
      <c r="E112" s="54">
        <v>89</v>
      </c>
      <c r="F112" s="52" t="s">
        <v>847</v>
      </c>
      <c r="G112" s="51" t="s">
        <v>848</v>
      </c>
      <c r="H112" s="50" t="s">
        <v>0</v>
      </c>
      <c r="I112" s="48" t="s">
        <v>3</v>
      </c>
      <c r="J112" s="46" t="s">
        <v>3</v>
      </c>
      <c r="K112" s="45">
        <v>5</v>
      </c>
      <c r="L112" s="42">
        <f t="shared" si="13"/>
        <v>5</v>
      </c>
      <c r="M112" s="343" t="s">
        <v>1</v>
      </c>
      <c r="N112" s="38">
        <f t="shared" si="14"/>
        <v>1</v>
      </c>
      <c r="O112" s="35">
        <f t="shared" si="15"/>
        <v>5</v>
      </c>
      <c r="P112" s="33">
        <f t="shared" si="17"/>
        <v>737.4</v>
      </c>
      <c r="Q112" s="32">
        <f t="shared" si="20"/>
        <v>884.88</v>
      </c>
      <c r="R112" s="308"/>
      <c r="S112" s="308"/>
      <c r="U112" s="31" t="s">
        <v>1829</v>
      </c>
      <c r="V112" s="31" t="str">
        <f t="shared" si="16"/>
        <v>135185</v>
      </c>
      <c r="W112" s="31">
        <v>737.4</v>
      </c>
      <c r="X112" s="2"/>
      <c r="Y112" s="347"/>
    </row>
    <row r="113" spans="1:25" ht="15" customHeight="1" x14ac:dyDescent="0.35">
      <c r="A113" s="56" t="s">
        <v>280</v>
      </c>
      <c r="B113" s="55" t="s">
        <v>657</v>
      </c>
      <c r="C113" s="57">
        <v>1000</v>
      </c>
      <c r="D113" s="57">
        <v>50</v>
      </c>
      <c r="E113" s="54">
        <v>102</v>
      </c>
      <c r="F113" s="52" t="s">
        <v>849</v>
      </c>
      <c r="G113" s="51" t="s">
        <v>850</v>
      </c>
      <c r="H113" s="50" t="s">
        <v>0</v>
      </c>
      <c r="I113" s="48"/>
      <c r="J113" s="46" t="s">
        <v>3</v>
      </c>
      <c r="K113" s="45">
        <v>4</v>
      </c>
      <c r="L113" s="42">
        <f t="shared" si="13"/>
        <v>4</v>
      </c>
      <c r="M113" s="342" t="s">
        <v>34</v>
      </c>
      <c r="N113" s="38">
        <f t="shared" si="14"/>
        <v>10</v>
      </c>
      <c r="O113" s="35">
        <f t="shared" si="15"/>
        <v>40</v>
      </c>
      <c r="P113" s="33">
        <f t="shared" si="17"/>
        <v>764.9</v>
      </c>
      <c r="Q113" s="32">
        <f t="shared" si="20"/>
        <v>917.88</v>
      </c>
      <c r="R113" s="308"/>
      <c r="S113" s="308"/>
      <c r="U113" s="31" t="s">
        <v>1829</v>
      </c>
      <c r="V113" s="31" t="str">
        <f t="shared" si="16"/>
        <v>134745</v>
      </c>
      <c r="W113" s="31">
        <v>764.9</v>
      </c>
      <c r="X113" s="2"/>
      <c r="Y113" s="347"/>
    </row>
    <row r="114" spans="1:25" ht="15" customHeight="1" x14ac:dyDescent="0.35">
      <c r="A114" s="56" t="s">
        <v>280</v>
      </c>
      <c r="B114" s="55" t="s">
        <v>657</v>
      </c>
      <c r="C114" s="57">
        <v>1000</v>
      </c>
      <c r="D114" s="57">
        <v>50</v>
      </c>
      <c r="E114" s="54">
        <v>108</v>
      </c>
      <c r="F114" s="52" t="s">
        <v>851</v>
      </c>
      <c r="G114" s="51" t="s">
        <v>852</v>
      </c>
      <c r="H114" s="50" t="s">
        <v>0</v>
      </c>
      <c r="I114" s="48" t="s">
        <v>3</v>
      </c>
      <c r="J114" s="46" t="s">
        <v>3</v>
      </c>
      <c r="K114" s="45">
        <v>4</v>
      </c>
      <c r="L114" s="42">
        <f t="shared" si="13"/>
        <v>4</v>
      </c>
      <c r="M114" s="341" t="s">
        <v>35</v>
      </c>
      <c r="N114" s="38">
        <f t="shared" si="14"/>
        <v>3</v>
      </c>
      <c r="O114" s="35">
        <f t="shared" si="15"/>
        <v>12</v>
      </c>
      <c r="P114" s="33">
        <f t="shared" si="17"/>
        <v>792.4</v>
      </c>
      <c r="Q114" s="32">
        <f t="shared" si="20"/>
        <v>950.88</v>
      </c>
      <c r="R114" s="308"/>
      <c r="S114" s="308"/>
      <c r="U114" s="31" t="s">
        <v>1829</v>
      </c>
      <c r="V114" s="31" t="str">
        <f t="shared" si="16"/>
        <v>135191</v>
      </c>
      <c r="W114" s="31">
        <v>792.4</v>
      </c>
      <c r="X114" s="2"/>
      <c r="Y114" s="347"/>
    </row>
    <row r="115" spans="1:25" ht="15" customHeight="1" x14ac:dyDescent="0.35">
      <c r="A115" s="56" t="s">
        <v>280</v>
      </c>
      <c r="B115" s="55" t="s">
        <v>657</v>
      </c>
      <c r="C115" s="57">
        <v>1000</v>
      </c>
      <c r="D115" s="57">
        <v>50</v>
      </c>
      <c r="E115" s="54">
        <v>114</v>
      </c>
      <c r="F115" s="52" t="s">
        <v>853</v>
      </c>
      <c r="G115" s="51" t="s">
        <v>854</v>
      </c>
      <c r="H115" s="50" t="s">
        <v>0</v>
      </c>
      <c r="I115" s="48" t="s">
        <v>3</v>
      </c>
      <c r="J115" s="46" t="s">
        <v>3</v>
      </c>
      <c r="K115" s="45">
        <v>4</v>
      </c>
      <c r="L115" s="42">
        <f t="shared" si="13"/>
        <v>4</v>
      </c>
      <c r="M115" s="342" t="s">
        <v>34</v>
      </c>
      <c r="N115" s="38">
        <f t="shared" si="14"/>
        <v>10</v>
      </c>
      <c r="O115" s="35">
        <f t="shared" si="15"/>
        <v>40</v>
      </c>
      <c r="P115" s="33">
        <f t="shared" si="17"/>
        <v>820.6</v>
      </c>
      <c r="Q115" s="32">
        <f t="shared" si="20"/>
        <v>984.72</v>
      </c>
      <c r="R115" s="308"/>
      <c r="S115" s="308"/>
      <c r="U115" s="31" t="s">
        <v>1829</v>
      </c>
      <c r="V115" s="31" t="str">
        <f t="shared" si="16"/>
        <v>135197</v>
      </c>
      <c r="W115" s="31">
        <v>820.6</v>
      </c>
      <c r="X115" s="2"/>
      <c r="Y115" s="347"/>
    </row>
    <row r="116" spans="1:25" ht="15" customHeight="1" x14ac:dyDescent="0.35">
      <c r="A116" s="56" t="s">
        <v>280</v>
      </c>
      <c r="B116" s="55" t="s">
        <v>657</v>
      </c>
      <c r="C116" s="57">
        <v>1000</v>
      </c>
      <c r="D116" s="57">
        <v>50</v>
      </c>
      <c r="E116" s="54">
        <v>133</v>
      </c>
      <c r="F116" s="52" t="s">
        <v>855</v>
      </c>
      <c r="G116" s="51" t="s">
        <v>856</v>
      </c>
      <c r="H116" s="50" t="s">
        <v>0</v>
      </c>
      <c r="I116" s="48" t="s">
        <v>3</v>
      </c>
      <c r="J116" s="46" t="s">
        <v>3</v>
      </c>
      <c r="K116" s="45">
        <v>3</v>
      </c>
      <c r="L116" s="42">
        <f t="shared" si="13"/>
        <v>3</v>
      </c>
      <c r="M116" s="342" t="s">
        <v>34</v>
      </c>
      <c r="N116" s="38">
        <f t="shared" si="14"/>
        <v>14</v>
      </c>
      <c r="O116" s="35">
        <f t="shared" si="15"/>
        <v>42</v>
      </c>
      <c r="P116" s="33">
        <f t="shared" si="17"/>
        <v>877.8</v>
      </c>
      <c r="Q116" s="32">
        <f t="shared" si="20"/>
        <v>1053.3599999999999</v>
      </c>
      <c r="R116" s="308"/>
      <c r="S116" s="308"/>
      <c r="U116" s="31" t="s">
        <v>1829</v>
      </c>
      <c r="V116" s="31" t="str">
        <f t="shared" si="16"/>
        <v>135203</v>
      </c>
      <c r="W116" s="31">
        <v>877.8</v>
      </c>
      <c r="X116" s="2"/>
      <c r="Y116" s="347"/>
    </row>
    <row r="117" spans="1:25" ht="15" customHeight="1" x14ac:dyDescent="0.35">
      <c r="A117" s="56" t="s">
        <v>280</v>
      </c>
      <c r="B117" s="55" t="s">
        <v>657</v>
      </c>
      <c r="C117" s="57">
        <v>1000</v>
      </c>
      <c r="D117" s="57">
        <v>50</v>
      </c>
      <c r="E117" s="54">
        <v>140</v>
      </c>
      <c r="F117" s="52" t="s">
        <v>857</v>
      </c>
      <c r="G117" s="51" t="s">
        <v>858</v>
      </c>
      <c r="H117" s="50" t="s">
        <v>0</v>
      </c>
      <c r="I117" s="48"/>
      <c r="J117" s="46" t="s">
        <v>3</v>
      </c>
      <c r="K117" s="45">
        <v>3</v>
      </c>
      <c r="L117" s="42">
        <f t="shared" si="13"/>
        <v>3</v>
      </c>
      <c r="M117" s="342" t="s">
        <v>34</v>
      </c>
      <c r="N117" s="38">
        <f t="shared" si="14"/>
        <v>14</v>
      </c>
      <c r="O117" s="35">
        <f t="shared" si="15"/>
        <v>42</v>
      </c>
      <c r="P117" s="33">
        <f t="shared" si="17"/>
        <v>924.4</v>
      </c>
      <c r="Q117" s="32">
        <f t="shared" si="20"/>
        <v>1109.28</v>
      </c>
      <c r="R117" s="308"/>
      <c r="S117" s="308"/>
      <c r="U117" s="31" t="s">
        <v>1829</v>
      </c>
      <c r="V117" s="31" t="str">
        <f t="shared" si="16"/>
        <v>255203</v>
      </c>
      <c r="W117" s="31">
        <v>924.4</v>
      </c>
      <c r="X117" s="2"/>
      <c r="Y117" s="347"/>
    </row>
    <row r="118" spans="1:25" ht="15" customHeight="1" x14ac:dyDescent="0.35">
      <c r="A118" s="56" t="s">
        <v>280</v>
      </c>
      <c r="B118" s="55" t="s">
        <v>657</v>
      </c>
      <c r="C118" s="57">
        <v>1000</v>
      </c>
      <c r="D118" s="57">
        <v>50</v>
      </c>
      <c r="E118" s="54">
        <v>159</v>
      </c>
      <c r="F118" s="52" t="s">
        <v>859</v>
      </c>
      <c r="G118" s="51" t="s">
        <v>860</v>
      </c>
      <c r="H118" s="50" t="s">
        <v>0</v>
      </c>
      <c r="I118" s="48" t="s">
        <v>3</v>
      </c>
      <c r="J118" s="46" t="s">
        <v>3</v>
      </c>
      <c r="K118" s="45">
        <v>3</v>
      </c>
      <c r="L118" s="42">
        <f t="shared" si="13"/>
        <v>3</v>
      </c>
      <c r="M118" s="341" t="s">
        <v>35</v>
      </c>
      <c r="N118" s="38">
        <f t="shared" si="14"/>
        <v>4</v>
      </c>
      <c r="O118" s="35">
        <f t="shared" si="15"/>
        <v>12</v>
      </c>
      <c r="P118" s="33">
        <f t="shared" si="17"/>
        <v>969.8</v>
      </c>
      <c r="Q118" s="32">
        <f t="shared" si="20"/>
        <v>1163.76</v>
      </c>
      <c r="R118" s="308"/>
      <c r="S118" s="308"/>
      <c r="U118" s="31" t="s">
        <v>1829</v>
      </c>
      <c r="V118" s="31" t="str">
        <f t="shared" si="16"/>
        <v>135209</v>
      </c>
      <c r="W118" s="31">
        <v>969.8</v>
      </c>
      <c r="X118" s="2"/>
      <c r="Y118" s="347"/>
    </row>
    <row r="119" spans="1:25" ht="15" customHeight="1" x14ac:dyDescent="0.35">
      <c r="A119" s="56" t="s">
        <v>280</v>
      </c>
      <c r="B119" s="55" t="s">
        <v>657</v>
      </c>
      <c r="C119" s="57">
        <v>1000</v>
      </c>
      <c r="D119" s="57">
        <v>50</v>
      </c>
      <c r="E119" s="54">
        <v>169</v>
      </c>
      <c r="F119" s="52" t="s">
        <v>861</v>
      </c>
      <c r="G119" s="51" t="s">
        <v>862</v>
      </c>
      <c r="H119" s="50" t="s">
        <v>0</v>
      </c>
      <c r="I119" s="48" t="s">
        <v>3</v>
      </c>
      <c r="J119" s="46" t="s">
        <v>3</v>
      </c>
      <c r="K119" s="45">
        <v>3</v>
      </c>
      <c r="L119" s="42">
        <f t="shared" si="13"/>
        <v>3</v>
      </c>
      <c r="M119" s="342" t="s">
        <v>34</v>
      </c>
      <c r="N119" s="38">
        <f t="shared" si="14"/>
        <v>14</v>
      </c>
      <c r="O119" s="35">
        <f t="shared" si="15"/>
        <v>42</v>
      </c>
      <c r="P119" s="33">
        <f t="shared" si="17"/>
        <v>1018.4</v>
      </c>
      <c r="Q119" s="32">
        <f t="shared" si="20"/>
        <v>1222.08</v>
      </c>
      <c r="R119" s="308"/>
      <c r="S119" s="308"/>
      <c r="U119" s="31" t="s">
        <v>1829</v>
      </c>
      <c r="V119" s="31" t="str">
        <f t="shared" si="16"/>
        <v>135215</v>
      </c>
      <c r="W119" s="31">
        <v>1018.4</v>
      </c>
      <c r="X119" s="2"/>
      <c r="Y119" s="347"/>
    </row>
    <row r="120" spans="1:25" ht="15" customHeight="1" x14ac:dyDescent="0.35">
      <c r="A120" s="56" t="s">
        <v>280</v>
      </c>
      <c r="B120" s="55" t="s">
        <v>657</v>
      </c>
      <c r="C120" s="57">
        <v>1000</v>
      </c>
      <c r="D120" s="57">
        <v>50</v>
      </c>
      <c r="E120" s="54">
        <v>194</v>
      </c>
      <c r="F120" s="52" t="s">
        <v>863</v>
      </c>
      <c r="G120" s="51" t="s">
        <v>864</v>
      </c>
      <c r="H120" s="50" t="s">
        <v>0</v>
      </c>
      <c r="I120" s="48"/>
      <c r="J120" s="46" t="s">
        <v>3</v>
      </c>
      <c r="K120" s="45">
        <v>3</v>
      </c>
      <c r="L120" s="42">
        <f t="shared" si="13"/>
        <v>3</v>
      </c>
      <c r="M120" s="342" t="s">
        <v>34</v>
      </c>
      <c r="N120" s="38">
        <f t="shared" si="14"/>
        <v>14</v>
      </c>
      <c r="O120" s="35">
        <f t="shared" si="15"/>
        <v>42</v>
      </c>
      <c r="P120" s="33">
        <f t="shared" si="17"/>
        <v>1155</v>
      </c>
      <c r="Q120" s="32">
        <f t="shared" si="20"/>
        <v>1386</v>
      </c>
      <c r="R120" s="308"/>
      <c r="S120" s="308"/>
      <c r="U120" s="31" t="s">
        <v>1829</v>
      </c>
      <c r="V120" s="31" t="str">
        <f t="shared" si="16"/>
        <v>134794</v>
      </c>
      <c r="W120" s="31">
        <v>1155</v>
      </c>
      <c r="X120" s="2"/>
      <c r="Y120" s="347"/>
    </row>
    <row r="121" spans="1:25" ht="15" customHeight="1" x14ac:dyDescent="0.35">
      <c r="A121" s="56" t="s">
        <v>280</v>
      </c>
      <c r="B121" s="55" t="s">
        <v>657</v>
      </c>
      <c r="C121" s="57">
        <v>1000</v>
      </c>
      <c r="D121" s="57">
        <v>50</v>
      </c>
      <c r="E121" s="54">
        <v>205</v>
      </c>
      <c r="F121" s="52" t="s">
        <v>865</v>
      </c>
      <c r="G121" s="51" t="s">
        <v>866</v>
      </c>
      <c r="H121" s="50" t="s">
        <v>0</v>
      </c>
      <c r="I121" s="48"/>
      <c r="J121" s="46" t="s">
        <v>3</v>
      </c>
      <c r="K121" s="45">
        <v>2</v>
      </c>
      <c r="L121" s="42">
        <f t="shared" si="13"/>
        <v>2</v>
      </c>
      <c r="M121" s="342" t="s">
        <v>34</v>
      </c>
      <c r="N121" s="38">
        <f t="shared" si="14"/>
        <v>20</v>
      </c>
      <c r="O121" s="35">
        <f t="shared" si="15"/>
        <v>40</v>
      </c>
      <c r="P121" s="33">
        <f t="shared" si="17"/>
        <v>1197.2</v>
      </c>
      <c r="Q121" s="32">
        <f t="shared" si="20"/>
        <v>1436.64</v>
      </c>
      <c r="R121" s="308"/>
      <c r="S121" s="308"/>
      <c r="U121" s="31" t="s">
        <v>1829</v>
      </c>
      <c r="V121" s="31" t="str">
        <f t="shared" si="16"/>
        <v>134802</v>
      </c>
      <c r="W121" s="31">
        <v>1197.2</v>
      </c>
      <c r="X121" s="2"/>
      <c r="Y121" s="347"/>
    </row>
    <row r="122" spans="1:25" ht="15" customHeight="1" x14ac:dyDescent="0.35">
      <c r="A122" s="56" t="s">
        <v>280</v>
      </c>
      <c r="B122" s="55" t="s">
        <v>657</v>
      </c>
      <c r="C122" s="57">
        <v>1000</v>
      </c>
      <c r="D122" s="57">
        <v>50</v>
      </c>
      <c r="E122" s="54">
        <v>219</v>
      </c>
      <c r="F122" s="52" t="s">
        <v>867</v>
      </c>
      <c r="G122" s="51" t="s">
        <v>868</v>
      </c>
      <c r="H122" s="50" t="s">
        <v>0</v>
      </c>
      <c r="I122" s="48" t="s">
        <v>3</v>
      </c>
      <c r="J122" s="46" t="s">
        <v>3</v>
      </c>
      <c r="K122" s="45">
        <v>2</v>
      </c>
      <c r="L122" s="42">
        <f t="shared" si="13"/>
        <v>2</v>
      </c>
      <c r="M122" s="341" t="s">
        <v>35</v>
      </c>
      <c r="N122" s="38">
        <f t="shared" si="14"/>
        <v>5</v>
      </c>
      <c r="O122" s="35">
        <f t="shared" si="15"/>
        <v>10</v>
      </c>
      <c r="P122" s="33">
        <f t="shared" si="17"/>
        <v>1283.5</v>
      </c>
      <c r="Q122" s="32">
        <f t="shared" si="20"/>
        <v>1540.2</v>
      </c>
      <c r="R122" s="308"/>
      <c r="S122" s="308"/>
      <c r="U122" s="31" t="s">
        <v>1829</v>
      </c>
      <c r="V122" s="31" t="str">
        <f t="shared" si="16"/>
        <v>135221</v>
      </c>
      <c r="W122" s="31">
        <v>1283.5</v>
      </c>
      <c r="X122" s="2"/>
      <c r="Y122" s="347"/>
    </row>
    <row r="123" spans="1:25" ht="15" customHeight="1" x14ac:dyDescent="0.35">
      <c r="A123" s="56" t="s">
        <v>280</v>
      </c>
      <c r="B123" s="55" t="s">
        <v>657</v>
      </c>
      <c r="C123" s="57">
        <v>1000</v>
      </c>
      <c r="D123" s="57">
        <v>50</v>
      </c>
      <c r="E123" s="54">
        <v>245</v>
      </c>
      <c r="F123" s="52" t="s">
        <v>869</v>
      </c>
      <c r="G123" s="51" t="s">
        <v>870</v>
      </c>
      <c r="H123" s="50" t="s">
        <v>0</v>
      </c>
      <c r="I123" s="48"/>
      <c r="J123" s="46" t="s">
        <v>3</v>
      </c>
      <c r="K123" s="45">
        <v>2</v>
      </c>
      <c r="L123" s="42">
        <f t="shared" si="13"/>
        <v>2</v>
      </c>
      <c r="M123" s="342" t="s">
        <v>34</v>
      </c>
      <c r="N123" s="38">
        <f t="shared" si="14"/>
        <v>20</v>
      </c>
      <c r="O123" s="35">
        <f t="shared" si="15"/>
        <v>40</v>
      </c>
      <c r="P123" s="33">
        <f t="shared" si="17"/>
        <v>1585.8</v>
      </c>
      <c r="Q123" s="32">
        <f t="shared" si="20"/>
        <v>1902.96</v>
      </c>
      <c r="R123" s="308"/>
      <c r="S123" s="308"/>
      <c r="U123" s="31" t="s">
        <v>1829</v>
      </c>
      <c r="V123" s="31" t="str">
        <f t="shared" si="16"/>
        <v>134816</v>
      </c>
      <c r="W123" s="31">
        <v>1585.8</v>
      </c>
      <c r="X123" s="2"/>
      <c r="Y123" s="347"/>
    </row>
    <row r="124" spans="1:25" ht="15" customHeight="1" x14ac:dyDescent="0.35">
      <c r="A124" s="56" t="s">
        <v>280</v>
      </c>
      <c r="B124" s="55" t="s">
        <v>657</v>
      </c>
      <c r="C124" s="57">
        <v>1000</v>
      </c>
      <c r="D124" s="54">
        <v>60</v>
      </c>
      <c r="E124" s="54">
        <v>18</v>
      </c>
      <c r="F124" s="52" t="s">
        <v>871</v>
      </c>
      <c r="G124" s="51" t="s">
        <v>872</v>
      </c>
      <c r="H124" s="50" t="s">
        <v>0</v>
      </c>
      <c r="I124" s="48" t="s">
        <v>3</v>
      </c>
      <c r="J124" s="46"/>
      <c r="K124" s="45">
        <v>7</v>
      </c>
      <c r="L124" s="42">
        <f t="shared" si="13"/>
        <v>7</v>
      </c>
      <c r="M124" s="342" t="s">
        <v>34</v>
      </c>
      <c r="N124" s="38">
        <f t="shared" si="14"/>
        <v>6</v>
      </c>
      <c r="O124" s="35">
        <f t="shared" si="15"/>
        <v>42</v>
      </c>
      <c r="P124" s="33">
        <f t="shared" si="17"/>
        <v>436.7</v>
      </c>
      <c r="Q124" s="32">
        <f t="shared" si="20"/>
        <v>524.04</v>
      </c>
      <c r="R124" s="308"/>
      <c r="S124" s="308"/>
      <c r="U124" s="31" t="s">
        <v>1829</v>
      </c>
      <c r="V124" s="31" t="str">
        <f t="shared" si="16"/>
        <v>135128</v>
      </c>
      <c r="W124" s="31">
        <v>436.7</v>
      </c>
      <c r="X124" s="2"/>
      <c r="Y124" s="347"/>
    </row>
    <row r="125" spans="1:25" ht="15" customHeight="1" x14ac:dyDescent="0.35">
      <c r="A125" s="56" t="s">
        <v>280</v>
      </c>
      <c r="B125" s="55" t="s">
        <v>657</v>
      </c>
      <c r="C125" s="57">
        <v>1000</v>
      </c>
      <c r="D125" s="57">
        <v>60</v>
      </c>
      <c r="E125" s="54">
        <v>21</v>
      </c>
      <c r="F125" s="52" t="s">
        <v>873</v>
      </c>
      <c r="G125" s="51" t="s">
        <v>874</v>
      </c>
      <c r="H125" s="50" t="s">
        <v>0</v>
      </c>
      <c r="I125" s="48" t="s">
        <v>3</v>
      </c>
      <c r="J125" s="46" t="s">
        <v>3</v>
      </c>
      <c r="K125" s="45">
        <v>7</v>
      </c>
      <c r="L125" s="42">
        <f t="shared" si="13"/>
        <v>7</v>
      </c>
      <c r="M125" s="342" t="s">
        <v>34</v>
      </c>
      <c r="N125" s="38">
        <f t="shared" si="14"/>
        <v>6</v>
      </c>
      <c r="O125" s="35">
        <f t="shared" si="15"/>
        <v>42</v>
      </c>
      <c r="P125" s="33">
        <f t="shared" si="17"/>
        <v>449</v>
      </c>
      <c r="Q125" s="32">
        <f t="shared" si="20"/>
        <v>538.79999999999995</v>
      </c>
      <c r="R125" s="308"/>
      <c r="S125" s="308"/>
      <c r="U125" s="31" t="s">
        <v>1829</v>
      </c>
      <c r="V125" s="31" t="str">
        <f t="shared" si="16"/>
        <v>135131</v>
      </c>
      <c r="W125" s="31">
        <v>449</v>
      </c>
      <c r="X125" s="2"/>
      <c r="Y125" s="347"/>
    </row>
    <row r="126" spans="1:25" ht="15" customHeight="1" x14ac:dyDescent="0.35">
      <c r="A126" s="56" t="s">
        <v>280</v>
      </c>
      <c r="B126" s="55" t="s">
        <v>657</v>
      </c>
      <c r="C126" s="57">
        <v>1000</v>
      </c>
      <c r="D126" s="57">
        <v>60</v>
      </c>
      <c r="E126" s="54">
        <v>25</v>
      </c>
      <c r="F126" s="52" t="s">
        <v>875</v>
      </c>
      <c r="G126" s="51" t="s">
        <v>876</v>
      </c>
      <c r="H126" s="50" t="s">
        <v>0</v>
      </c>
      <c r="I126" s="48" t="s">
        <v>3</v>
      </c>
      <c r="J126" s="46"/>
      <c r="K126" s="45">
        <v>7</v>
      </c>
      <c r="L126" s="42">
        <f t="shared" si="13"/>
        <v>7</v>
      </c>
      <c r="M126" s="342" t="s">
        <v>34</v>
      </c>
      <c r="N126" s="38">
        <f t="shared" si="14"/>
        <v>6</v>
      </c>
      <c r="O126" s="35">
        <f t="shared" si="15"/>
        <v>42</v>
      </c>
      <c r="P126" s="33">
        <f t="shared" si="17"/>
        <v>503.4</v>
      </c>
      <c r="Q126" s="32">
        <f t="shared" si="20"/>
        <v>604.08000000000004</v>
      </c>
      <c r="R126" s="308"/>
      <c r="S126" s="308"/>
      <c r="U126" s="31" t="s">
        <v>1829</v>
      </c>
      <c r="V126" s="31" t="str">
        <f t="shared" si="16"/>
        <v>135134</v>
      </c>
      <c r="W126" s="31">
        <v>503.4</v>
      </c>
      <c r="X126" s="2"/>
      <c r="Y126" s="347"/>
    </row>
    <row r="127" spans="1:25" ht="15" customHeight="1" x14ac:dyDescent="0.35">
      <c r="A127" s="56" t="s">
        <v>280</v>
      </c>
      <c r="B127" s="55" t="s">
        <v>657</v>
      </c>
      <c r="C127" s="57">
        <v>1000</v>
      </c>
      <c r="D127" s="57">
        <v>60</v>
      </c>
      <c r="E127" s="54">
        <v>28</v>
      </c>
      <c r="F127" s="52" t="s">
        <v>877</v>
      </c>
      <c r="G127" s="51" t="s">
        <v>878</v>
      </c>
      <c r="H127" s="50" t="s">
        <v>0</v>
      </c>
      <c r="I127" s="48" t="s">
        <v>3</v>
      </c>
      <c r="J127" s="46" t="s">
        <v>3</v>
      </c>
      <c r="K127" s="45">
        <v>6</v>
      </c>
      <c r="L127" s="42">
        <f t="shared" si="13"/>
        <v>6</v>
      </c>
      <c r="M127" s="342" t="s">
        <v>34</v>
      </c>
      <c r="N127" s="38">
        <f t="shared" si="14"/>
        <v>7</v>
      </c>
      <c r="O127" s="35">
        <f t="shared" si="15"/>
        <v>42</v>
      </c>
      <c r="P127" s="33">
        <f t="shared" si="17"/>
        <v>525.4</v>
      </c>
      <c r="Q127" s="32">
        <f t="shared" si="20"/>
        <v>630.48</v>
      </c>
      <c r="R127" s="308"/>
      <c r="S127" s="308"/>
      <c r="U127" s="31" t="s">
        <v>1829</v>
      </c>
      <c r="V127" s="31" t="str">
        <f t="shared" si="16"/>
        <v>135136</v>
      </c>
      <c r="W127" s="31">
        <v>525.4</v>
      </c>
      <c r="X127" s="2"/>
      <c r="Y127" s="347"/>
    </row>
    <row r="128" spans="1:25" ht="15" customHeight="1" x14ac:dyDescent="0.35">
      <c r="A128" s="56" t="s">
        <v>280</v>
      </c>
      <c r="B128" s="55" t="s">
        <v>657</v>
      </c>
      <c r="C128" s="57">
        <v>1000</v>
      </c>
      <c r="D128" s="57">
        <v>60</v>
      </c>
      <c r="E128" s="54">
        <v>32</v>
      </c>
      <c r="F128" s="52" t="s">
        <v>879</v>
      </c>
      <c r="G128" s="51" t="s">
        <v>880</v>
      </c>
      <c r="H128" s="50" t="s">
        <v>0</v>
      </c>
      <c r="I128" s="48" t="s">
        <v>3</v>
      </c>
      <c r="J128" s="46"/>
      <c r="K128" s="45">
        <v>6</v>
      </c>
      <c r="L128" s="42">
        <f t="shared" si="13"/>
        <v>6</v>
      </c>
      <c r="M128" s="342" t="s">
        <v>34</v>
      </c>
      <c r="N128" s="38">
        <f t="shared" si="14"/>
        <v>7</v>
      </c>
      <c r="O128" s="35">
        <f t="shared" si="15"/>
        <v>42</v>
      </c>
      <c r="P128" s="33">
        <f t="shared" si="17"/>
        <v>552.4</v>
      </c>
      <c r="Q128" s="32">
        <f t="shared" si="20"/>
        <v>662.88</v>
      </c>
      <c r="R128" s="308"/>
      <c r="S128" s="308"/>
      <c r="U128" s="31" t="s">
        <v>1829</v>
      </c>
      <c r="V128" s="31" t="str">
        <f t="shared" si="16"/>
        <v>135140</v>
      </c>
      <c r="W128" s="31">
        <v>552.4</v>
      </c>
      <c r="X128" s="2"/>
      <c r="Y128" s="347"/>
    </row>
    <row r="129" spans="1:25" ht="15" customHeight="1" x14ac:dyDescent="0.35">
      <c r="A129" s="56" t="s">
        <v>280</v>
      </c>
      <c r="B129" s="55" t="s">
        <v>657</v>
      </c>
      <c r="C129" s="57">
        <v>1000</v>
      </c>
      <c r="D129" s="57">
        <v>60</v>
      </c>
      <c r="E129" s="54">
        <v>35</v>
      </c>
      <c r="F129" s="52" t="s">
        <v>881</v>
      </c>
      <c r="G129" s="51" t="s">
        <v>882</v>
      </c>
      <c r="H129" s="50" t="s">
        <v>0</v>
      </c>
      <c r="I129" s="48" t="s">
        <v>3</v>
      </c>
      <c r="J129" s="46" t="s">
        <v>3</v>
      </c>
      <c r="K129" s="45">
        <v>6</v>
      </c>
      <c r="L129" s="42">
        <f t="shared" si="13"/>
        <v>6</v>
      </c>
      <c r="M129" s="342" t="s">
        <v>34</v>
      </c>
      <c r="N129" s="38">
        <f t="shared" si="14"/>
        <v>7</v>
      </c>
      <c r="O129" s="35">
        <f t="shared" si="15"/>
        <v>42</v>
      </c>
      <c r="P129" s="33">
        <f t="shared" si="17"/>
        <v>582.79999999999995</v>
      </c>
      <c r="Q129" s="32">
        <f t="shared" si="20"/>
        <v>699.36</v>
      </c>
      <c r="R129" s="308"/>
      <c r="S129" s="308"/>
      <c r="U129" s="31" t="s">
        <v>1829</v>
      </c>
      <c r="V129" s="31" t="str">
        <f t="shared" si="16"/>
        <v>135144</v>
      </c>
      <c r="W129" s="31">
        <v>582.79999999999995</v>
      </c>
      <c r="X129" s="2"/>
      <c r="Y129" s="347"/>
    </row>
    <row r="130" spans="1:25" ht="15" customHeight="1" x14ac:dyDescent="0.35">
      <c r="A130" s="56" t="s">
        <v>280</v>
      </c>
      <c r="B130" s="55" t="s">
        <v>657</v>
      </c>
      <c r="C130" s="57">
        <v>1000</v>
      </c>
      <c r="D130" s="57">
        <v>60</v>
      </c>
      <c r="E130" s="54">
        <v>38</v>
      </c>
      <c r="F130" s="52" t="s">
        <v>883</v>
      </c>
      <c r="G130" s="51" t="s">
        <v>884</v>
      </c>
      <c r="H130" s="50" t="s">
        <v>0</v>
      </c>
      <c r="I130" s="48" t="s">
        <v>3</v>
      </c>
      <c r="J130" s="46"/>
      <c r="K130" s="45">
        <v>6</v>
      </c>
      <c r="L130" s="42">
        <f t="shared" si="13"/>
        <v>6</v>
      </c>
      <c r="M130" s="342" t="s">
        <v>34</v>
      </c>
      <c r="N130" s="38">
        <f t="shared" si="14"/>
        <v>7</v>
      </c>
      <c r="O130" s="35">
        <f t="shared" si="15"/>
        <v>42</v>
      </c>
      <c r="P130" s="33">
        <f t="shared" si="17"/>
        <v>653.6</v>
      </c>
      <c r="Q130" s="32">
        <f t="shared" si="20"/>
        <v>784.32</v>
      </c>
      <c r="R130" s="308"/>
      <c r="S130" s="308"/>
      <c r="U130" s="31" t="s">
        <v>1829</v>
      </c>
      <c r="V130" s="31" t="str">
        <f t="shared" si="16"/>
        <v>135148</v>
      </c>
      <c r="W130" s="31">
        <v>653.6</v>
      </c>
      <c r="X130" s="2"/>
      <c r="Y130" s="347"/>
    </row>
    <row r="131" spans="1:25" ht="15" customHeight="1" x14ac:dyDescent="0.35">
      <c r="A131" s="56" t="s">
        <v>280</v>
      </c>
      <c r="B131" s="55" t="s">
        <v>657</v>
      </c>
      <c r="C131" s="57">
        <v>1000</v>
      </c>
      <c r="D131" s="57">
        <v>60</v>
      </c>
      <c r="E131" s="54">
        <v>42</v>
      </c>
      <c r="F131" s="52" t="s">
        <v>885</v>
      </c>
      <c r="G131" s="51" t="s">
        <v>886</v>
      </c>
      <c r="H131" s="50" t="s">
        <v>0</v>
      </c>
      <c r="I131" s="48"/>
      <c r="J131" s="46" t="s">
        <v>3</v>
      </c>
      <c r="K131" s="45">
        <v>5</v>
      </c>
      <c r="L131" s="42">
        <f t="shared" si="13"/>
        <v>5</v>
      </c>
      <c r="M131" s="342" t="s">
        <v>34</v>
      </c>
      <c r="N131" s="38">
        <f t="shared" si="14"/>
        <v>8</v>
      </c>
      <c r="O131" s="35">
        <f t="shared" si="15"/>
        <v>40</v>
      </c>
      <c r="P131" s="33">
        <f t="shared" si="17"/>
        <v>689</v>
      </c>
      <c r="Q131" s="32">
        <f t="shared" si="20"/>
        <v>826.8</v>
      </c>
      <c r="R131" s="308"/>
      <c r="S131" s="308"/>
      <c r="U131" s="31" t="s">
        <v>1829</v>
      </c>
      <c r="V131" s="31" t="str">
        <f t="shared" si="16"/>
        <v>249054</v>
      </c>
      <c r="W131" s="31">
        <v>689</v>
      </c>
      <c r="X131" s="2"/>
      <c r="Y131" s="347"/>
    </row>
    <row r="132" spans="1:25" ht="15" customHeight="1" x14ac:dyDescent="0.35">
      <c r="A132" s="56" t="s">
        <v>280</v>
      </c>
      <c r="B132" s="55" t="s">
        <v>657</v>
      </c>
      <c r="C132" s="57">
        <v>1000</v>
      </c>
      <c r="D132" s="57">
        <v>60</v>
      </c>
      <c r="E132" s="54">
        <v>45</v>
      </c>
      <c r="F132" s="52" t="s">
        <v>887</v>
      </c>
      <c r="G132" s="51" t="s">
        <v>888</v>
      </c>
      <c r="H132" s="50" t="s">
        <v>0</v>
      </c>
      <c r="I132" s="48"/>
      <c r="J132" s="46" t="s">
        <v>3</v>
      </c>
      <c r="K132" s="45">
        <v>5</v>
      </c>
      <c r="L132" s="42">
        <f t="shared" si="13"/>
        <v>5</v>
      </c>
      <c r="M132" s="342" t="s">
        <v>34</v>
      </c>
      <c r="N132" s="38">
        <f t="shared" si="14"/>
        <v>8</v>
      </c>
      <c r="O132" s="35">
        <f t="shared" si="15"/>
        <v>40</v>
      </c>
      <c r="P132" s="33">
        <f t="shared" si="17"/>
        <v>721.8</v>
      </c>
      <c r="Q132" s="32">
        <f t="shared" si="20"/>
        <v>866.16</v>
      </c>
      <c r="R132" s="308"/>
      <c r="S132" s="308"/>
      <c r="U132" s="31" t="s">
        <v>1829</v>
      </c>
      <c r="V132" s="31" t="str">
        <f t="shared" si="16"/>
        <v>236039</v>
      </c>
      <c r="W132" s="31">
        <v>721.8</v>
      </c>
      <c r="X132" s="2"/>
      <c r="Y132" s="347"/>
    </row>
    <row r="133" spans="1:25" ht="15" customHeight="1" x14ac:dyDescent="0.35">
      <c r="A133" s="56" t="s">
        <v>280</v>
      </c>
      <c r="B133" s="55" t="s">
        <v>657</v>
      </c>
      <c r="C133" s="57">
        <v>1000</v>
      </c>
      <c r="D133" s="57">
        <v>60</v>
      </c>
      <c r="E133" s="54">
        <v>48</v>
      </c>
      <c r="F133" s="52" t="s">
        <v>889</v>
      </c>
      <c r="G133" s="51" t="s">
        <v>890</v>
      </c>
      <c r="H133" s="50" t="s">
        <v>0</v>
      </c>
      <c r="I133" s="48"/>
      <c r="J133" s="46" t="s">
        <v>3</v>
      </c>
      <c r="K133" s="45">
        <v>5</v>
      </c>
      <c r="L133" s="42">
        <f t="shared" si="13"/>
        <v>5</v>
      </c>
      <c r="M133" s="342" t="s">
        <v>34</v>
      </c>
      <c r="N133" s="38">
        <f t="shared" si="14"/>
        <v>8</v>
      </c>
      <c r="O133" s="35">
        <f t="shared" si="15"/>
        <v>40</v>
      </c>
      <c r="P133" s="33">
        <f t="shared" si="17"/>
        <v>764.9</v>
      </c>
      <c r="Q133" s="32">
        <f t="shared" si="20"/>
        <v>917.88</v>
      </c>
      <c r="R133" s="308"/>
      <c r="S133" s="308"/>
      <c r="U133" s="31" t="s">
        <v>1829</v>
      </c>
      <c r="V133" s="31" t="str">
        <f t="shared" si="16"/>
        <v>134693</v>
      </c>
      <c r="W133" s="31">
        <v>764.9</v>
      </c>
      <c r="X133" s="2"/>
      <c r="Y133" s="347"/>
    </row>
    <row r="134" spans="1:25" ht="15" customHeight="1" x14ac:dyDescent="0.35">
      <c r="A134" s="56" t="s">
        <v>280</v>
      </c>
      <c r="B134" s="55" t="s">
        <v>657</v>
      </c>
      <c r="C134" s="57">
        <v>1000</v>
      </c>
      <c r="D134" s="57">
        <v>60</v>
      </c>
      <c r="E134" s="54">
        <v>57</v>
      </c>
      <c r="F134" s="52" t="s">
        <v>891</v>
      </c>
      <c r="G134" s="51" t="s">
        <v>892</v>
      </c>
      <c r="H134" s="50" t="s">
        <v>0</v>
      </c>
      <c r="I134" s="48" t="s">
        <v>3</v>
      </c>
      <c r="J134" s="46" t="s">
        <v>3</v>
      </c>
      <c r="K134" s="45">
        <v>5</v>
      </c>
      <c r="L134" s="42">
        <f t="shared" si="13"/>
        <v>5</v>
      </c>
      <c r="M134" s="341" t="s">
        <v>35</v>
      </c>
      <c r="N134" s="38">
        <f t="shared" si="14"/>
        <v>2</v>
      </c>
      <c r="O134" s="35">
        <f t="shared" si="15"/>
        <v>10</v>
      </c>
      <c r="P134" s="33">
        <f t="shared" si="17"/>
        <v>806.1</v>
      </c>
      <c r="Q134" s="32">
        <f t="shared" ref="Q134:Q152" si="21">ROUND(P134*1.2,2)</f>
        <v>967.32</v>
      </c>
      <c r="R134" s="308"/>
      <c r="S134" s="308"/>
      <c r="U134" s="31" t="s">
        <v>1829</v>
      </c>
      <c r="V134" s="31" t="str">
        <f t="shared" si="16"/>
        <v>135162</v>
      </c>
      <c r="W134" s="31">
        <v>806.1</v>
      </c>
      <c r="X134" s="2"/>
      <c r="Y134" s="347"/>
    </row>
    <row r="135" spans="1:25" ht="15" customHeight="1" x14ac:dyDescent="0.35">
      <c r="A135" s="56" t="s">
        <v>280</v>
      </c>
      <c r="B135" s="55" t="s">
        <v>657</v>
      </c>
      <c r="C135" s="57">
        <v>1000</v>
      </c>
      <c r="D135" s="57">
        <v>60</v>
      </c>
      <c r="E135" s="54">
        <v>60</v>
      </c>
      <c r="F135" s="52" t="s">
        <v>893</v>
      </c>
      <c r="G135" s="51" t="s">
        <v>894</v>
      </c>
      <c r="H135" s="50" t="s">
        <v>0</v>
      </c>
      <c r="I135" s="48" t="s">
        <v>3</v>
      </c>
      <c r="J135" s="46" t="s">
        <v>3</v>
      </c>
      <c r="K135" s="45">
        <v>5</v>
      </c>
      <c r="L135" s="42">
        <f t="shared" si="13"/>
        <v>5</v>
      </c>
      <c r="M135" s="342" t="s">
        <v>34</v>
      </c>
      <c r="N135" s="38">
        <f t="shared" si="14"/>
        <v>8</v>
      </c>
      <c r="O135" s="35">
        <f t="shared" si="15"/>
        <v>40</v>
      </c>
      <c r="P135" s="33">
        <f t="shared" si="17"/>
        <v>809.8</v>
      </c>
      <c r="Q135" s="32">
        <f t="shared" si="21"/>
        <v>971.76</v>
      </c>
      <c r="R135" s="308"/>
      <c r="S135" s="308"/>
      <c r="U135" s="31" t="s">
        <v>1829</v>
      </c>
      <c r="V135" s="31" t="str">
        <f t="shared" si="16"/>
        <v>135167</v>
      </c>
      <c r="W135" s="31">
        <v>809.8</v>
      </c>
      <c r="X135" s="2"/>
      <c r="Y135" s="347"/>
    </row>
    <row r="136" spans="1:25" ht="15" customHeight="1" x14ac:dyDescent="0.35">
      <c r="A136" s="56" t="s">
        <v>280</v>
      </c>
      <c r="B136" s="55" t="s">
        <v>657</v>
      </c>
      <c r="C136" s="57">
        <v>1000</v>
      </c>
      <c r="D136" s="57">
        <v>60</v>
      </c>
      <c r="E136" s="54">
        <v>70</v>
      </c>
      <c r="F136" s="52" t="s">
        <v>895</v>
      </c>
      <c r="G136" s="51" t="s">
        <v>896</v>
      </c>
      <c r="H136" s="50" t="s">
        <v>0</v>
      </c>
      <c r="I136" s="48" t="s">
        <v>3</v>
      </c>
      <c r="J136" s="46" t="s">
        <v>3</v>
      </c>
      <c r="K136" s="45">
        <v>5</v>
      </c>
      <c r="L136" s="42">
        <f t="shared" si="13"/>
        <v>5</v>
      </c>
      <c r="M136" s="342" t="s">
        <v>34</v>
      </c>
      <c r="N136" s="38">
        <f t="shared" si="14"/>
        <v>8</v>
      </c>
      <c r="O136" s="35">
        <f t="shared" si="15"/>
        <v>40</v>
      </c>
      <c r="P136" s="33">
        <f t="shared" si="17"/>
        <v>862.8</v>
      </c>
      <c r="Q136" s="32">
        <f t="shared" si="21"/>
        <v>1035.3599999999999</v>
      </c>
      <c r="R136" s="308"/>
      <c r="S136" s="308"/>
      <c r="U136" s="31" t="s">
        <v>1829</v>
      </c>
      <c r="V136" s="31" t="str">
        <f t="shared" si="16"/>
        <v>135174</v>
      </c>
      <c r="W136" s="31">
        <v>862.8</v>
      </c>
      <c r="X136" s="2"/>
      <c r="Y136" s="347"/>
    </row>
    <row r="137" spans="1:25" ht="15" customHeight="1" x14ac:dyDescent="0.35">
      <c r="A137" s="56" t="s">
        <v>280</v>
      </c>
      <c r="B137" s="55" t="s">
        <v>657</v>
      </c>
      <c r="C137" s="57">
        <v>1000</v>
      </c>
      <c r="D137" s="57">
        <v>60</v>
      </c>
      <c r="E137" s="54">
        <v>76</v>
      </c>
      <c r="F137" s="52" t="s">
        <v>897</v>
      </c>
      <c r="G137" s="51" t="s">
        <v>898</v>
      </c>
      <c r="H137" s="50" t="s">
        <v>0</v>
      </c>
      <c r="I137" s="48" t="s">
        <v>3</v>
      </c>
      <c r="J137" s="46" t="s">
        <v>3</v>
      </c>
      <c r="K137" s="45">
        <v>4</v>
      </c>
      <c r="L137" s="42">
        <f t="shared" si="13"/>
        <v>4</v>
      </c>
      <c r="M137" s="342" t="s">
        <v>34</v>
      </c>
      <c r="N137" s="38">
        <f t="shared" si="14"/>
        <v>10</v>
      </c>
      <c r="O137" s="35">
        <f t="shared" si="15"/>
        <v>40</v>
      </c>
      <c r="P137" s="33">
        <f t="shared" si="17"/>
        <v>881.1</v>
      </c>
      <c r="Q137" s="32">
        <f t="shared" si="21"/>
        <v>1057.32</v>
      </c>
      <c r="R137" s="308"/>
      <c r="S137" s="308"/>
      <c r="U137" s="31" t="s">
        <v>1829</v>
      </c>
      <c r="V137" s="31" t="str">
        <f t="shared" si="16"/>
        <v>135180</v>
      </c>
      <c r="W137" s="31">
        <v>881.1</v>
      </c>
      <c r="X137" s="2"/>
      <c r="Y137" s="347"/>
    </row>
    <row r="138" spans="1:25" ht="15" customHeight="1" x14ac:dyDescent="0.35">
      <c r="A138" s="56" t="s">
        <v>280</v>
      </c>
      <c r="B138" s="55" t="s">
        <v>657</v>
      </c>
      <c r="C138" s="57">
        <v>1000</v>
      </c>
      <c r="D138" s="57">
        <v>60</v>
      </c>
      <c r="E138" s="54">
        <v>83</v>
      </c>
      <c r="F138" s="52" t="s">
        <v>899</v>
      </c>
      <c r="G138" s="51" t="s">
        <v>900</v>
      </c>
      <c r="H138" s="50" t="s">
        <v>0</v>
      </c>
      <c r="I138" s="48"/>
      <c r="J138" s="46" t="s">
        <v>3</v>
      </c>
      <c r="K138" s="45">
        <v>4</v>
      </c>
      <c r="L138" s="42">
        <f t="shared" si="13"/>
        <v>4</v>
      </c>
      <c r="M138" s="342" t="s">
        <v>34</v>
      </c>
      <c r="N138" s="38">
        <f t="shared" si="14"/>
        <v>10</v>
      </c>
      <c r="O138" s="35">
        <f t="shared" si="15"/>
        <v>40</v>
      </c>
      <c r="P138" s="33">
        <f t="shared" si="17"/>
        <v>887.3</v>
      </c>
      <c r="Q138" s="32">
        <f t="shared" si="21"/>
        <v>1064.76</v>
      </c>
      <c r="R138" s="308"/>
      <c r="S138" s="308"/>
      <c r="U138" s="31" t="s">
        <v>1829</v>
      </c>
      <c r="V138" s="31" t="str">
        <f t="shared" si="16"/>
        <v>134730</v>
      </c>
      <c r="W138" s="31">
        <v>887.3</v>
      </c>
      <c r="X138" s="2"/>
      <c r="Y138" s="347"/>
    </row>
    <row r="139" spans="1:25" ht="15" customHeight="1" x14ac:dyDescent="0.35">
      <c r="A139" s="56" t="s">
        <v>280</v>
      </c>
      <c r="B139" s="55" t="s">
        <v>657</v>
      </c>
      <c r="C139" s="57">
        <v>1000</v>
      </c>
      <c r="D139" s="57">
        <v>60</v>
      </c>
      <c r="E139" s="54">
        <v>89</v>
      </c>
      <c r="F139" s="52" t="s">
        <v>901</v>
      </c>
      <c r="G139" s="51" t="s">
        <v>902</v>
      </c>
      <c r="H139" s="50" t="s">
        <v>0</v>
      </c>
      <c r="I139" s="48" t="s">
        <v>3</v>
      </c>
      <c r="J139" s="46" t="s">
        <v>3</v>
      </c>
      <c r="K139" s="45">
        <v>4</v>
      </c>
      <c r="L139" s="42">
        <f t="shared" si="13"/>
        <v>4</v>
      </c>
      <c r="M139" s="341" t="s">
        <v>35</v>
      </c>
      <c r="N139" s="38">
        <f t="shared" si="14"/>
        <v>3</v>
      </c>
      <c r="O139" s="35">
        <f t="shared" si="15"/>
        <v>12</v>
      </c>
      <c r="P139" s="33">
        <f t="shared" si="17"/>
        <v>900.5</v>
      </c>
      <c r="Q139" s="32">
        <f t="shared" si="21"/>
        <v>1080.5999999999999</v>
      </c>
      <c r="R139" s="308"/>
      <c r="S139" s="308"/>
      <c r="U139" s="31" t="s">
        <v>1829</v>
      </c>
      <c r="V139" s="31" t="str">
        <f t="shared" si="16"/>
        <v>135186</v>
      </c>
      <c r="W139" s="31">
        <v>900.5</v>
      </c>
      <c r="X139" s="2"/>
      <c r="Y139" s="347"/>
    </row>
    <row r="140" spans="1:25" ht="15" customHeight="1" x14ac:dyDescent="0.35">
      <c r="A140" s="56" t="s">
        <v>280</v>
      </c>
      <c r="B140" s="55" t="s">
        <v>657</v>
      </c>
      <c r="C140" s="57">
        <v>1000</v>
      </c>
      <c r="D140" s="57">
        <v>60</v>
      </c>
      <c r="E140" s="54">
        <v>102</v>
      </c>
      <c r="F140" s="52" t="s">
        <v>903</v>
      </c>
      <c r="G140" s="51" t="s">
        <v>904</v>
      </c>
      <c r="H140" s="50" t="s">
        <v>0</v>
      </c>
      <c r="I140" s="48"/>
      <c r="J140" s="46" t="s">
        <v>3</v>
      </c>
      <c r="K140" s="45">
        <v>4</v>
      </c>
      <c r="L140" s="42">
        <f t="shared" si="13"/>
        <v>4</v>
      </c>
      <c r="M140" s="342" t="s">
        <v>34</v>
      </c>
      <c r="N140" s="38">
        <f t="shared" si="14"/>
        <v>10</v>
      </c>
      <c r="O140" s="35">
        <f t="shared" si="15"/>
        <v>40</v>
      </c>
      <c r="P140" s="33">
        <f t="shared" si="17"/>
        <v>926.4</v>
      </c>
      <c r="Q140" s="32">
        <f t="shared" si="21"/>
        <v>1111.68</v>
      </c>
      <c r="R140" s="308"/>
      <c r="S140" s="308"/>
      <c r="U140" s="31" t="s">
        <v>1829</v>
      </c>
      <c r="V140" s="31" t="str">
        <f t="shared" si="16"/>
        <v>134746</v>
      </c>
      <c r="W140" s="31">
        <v>926.4</v>
      </c>
      <c r="X140" s="2"/>
      <c r="Y140" s="347"/>
    </row>
    <row r="141" spans="1:25" ht="15" customHeight="1" x14ac:dyDescent="0.35">
      <c r="A141" s="56" t="s">
        <v>280</v>
      </c>
      <c r="B141" s="55" t="s">
        <v>657</v>
      </c>
      <c r="C141" s="57">
        <v>1000</v>
      </c>
      <c r="D141" s="57">
        <v>60</v>
      </c>
      <c r="E141" s="54">
        <v>108</v>
      </c>
      <c r="F141" s="52" t="s">
        <v>905</v>
      </c>
      <c r="G141" s="51" t="s">
        <v>906</v>
      </c>
      <c r="H141" s="50" t="s">
        <v>0</v>
      </c>
      <c r="I141" s="48" t="s">
        <v>3</v>
      </c>
      <c r="J141" s="46" t="s">
        <v>3</v>
      </c>
      <c r="K141" s="45">
        <v>4</v>
      </c>
      <c r="L141" s="42">
        <f t="shared" si="13"/>
        <v>4</v>
      </c>
      <c r="M141" s="341" t="s">
        <v>35</v>
      </c>
      <c r="N141" s="38">
        <f t="shared" si="14"/>
        <v>3</v>
      </c>
      <c r="O141" s="35">
        <f t="shared" si="15"/>
        <v>12</v>
      </c>
      <c r="P141" s="33">
        <f t="shared" si="17"/>
        <v>951.7</v>
      </c>
      <c r="Q141" s="32">
        <f t="shared" si="21"/>
        <v>1142.04</v>
      </c>
      <c r="R141" s="308"/>
      <c r="S141" s="308"/>
      <c r="U141" s="31" t="s">
        <v>1829</v>
      </c>
      <c r="V141" s="31" t="str">
        <f t="shared" si="16"/>
        <v>135192</v>
      </c>
      <c r="W141" s="31">
        <v>951.7</v>
      </c>
      <c r="X141" s="2"/>
      <c r="Y141" s="347"/>
    </row>
    <row r="142" spans="1:25" ht="15" customHeight="1" x14ac:dyDescent="0.35">
      <c r="A142" s="56" t="s">
        <v>280</v>
      </c>
      <c r="B142" s="55" t="s">
        <v>657</v>
      </c>
      <c r="C142" s="57">
        <v>1000</v>
      </c>
      <c r="D142" s="57">
        <v>60</v>
      </c>
      <c r="E142" s="54">
        <v>114</v>
      </c>
      <c r="F142" s="52" t="s">
        <v>907</v>
      </c>
      <c r="G142" s="51" t="s">
        <v>908</v>
      </c>
      <c r="H142" s="50" t="s">
        <v>0</v>
      </c>
      <c r="I142" s="48" t="s">
        <v>3</v>
      </c>
      <c r="J142" s="46" t="s">
        <v>3</v>
      </c>
      <c r="K142" s="45">
        <v>3</v>
      </c>
      <c r="L142" s="42">
        <f t="shared" si="13"/>
        <v>3</v>
      </c>
      <c r="M142" s="342" t="s">
        <v>34</v>
      </c>
      <c r="N142" s="38">
        <f t="shared" si="14"/>
        <v>14</v>
      </c>
      <c r="O142" s="35">
        <f t="shared" si="15"/>
        <v>42</v>
      </c>
      <c r="P142" s="33">
        <f t="shared" si="17"/>
        <v>988</v>
      </c>
      <c r="Q142" s="32">
        <f t="shared" si="21"/>
        <v>1185.5999999999999</v>
      </c>
      <c r="R142" s="308"/>
      <c r="S142" s="308"/>
      <c r="U142" s="31" t="s">
        <v>1829</v>
      </c>
      <c r="V142" s="31" t="str">
        <f t="shared" si="16"/>
        <v>135198</v>
      </c>
      <c r="W142" s="31">
        <v>988</v>
      </c>
      <c r="X142" s="2"/>
      <c r="Y142" s="347"/>
    </row>
    <row r="143" spans="1:25" ht="15" customHeight="1" x14ac:dyDescent="0.35">
      <c r="A143" s="56" t="s">
        <v>280</v>
      </c>
      <c r="B143" s="55" t="s">
        <v>657</v>
      </c>
      <c r="C143" s="57">
        <v>1000</v>
      </c>
      <c r="D143" s="57">
        <v>60</v>
      </c>
      <c r="E143" s="54">
        <v>133</v>
      </c>
      <c r="F143" s="52" t="s">
        <v>909</v>
      </c>
      <c r="G143" s="51" t="s">
        <v>910</v>
      </c>
      <c r="H143" s="50" t="s">
        <v>0</v>
      </c>
      <c r="I143" s="48" t="s">
        <v>3</v>
      </c>
      <c r="J143" s="46" t="s">
        <v>3</v>
      </c>
      <c r="K143" s="45">
        <v>3</v>
      </c>
      <c r="L143" s="42">
        <f t="shared" si="13"/>
        <v>3</v>
      </c>
      <c r="M143" s="342" t="s">
        <v>34</v>
      </c>
      <c r="N143" s="38">
        <f t="shared" si="14"/>
        <v>14</v>
      </c>
      <c r="O143" s="35">
        <f t="shared" si="15"/>
        <v>42</v>
      </c>
      <c r="P143" s="33">
        <f t="shared" si="17"/>
        <v>1036.5999999999999</v>
      </c>
      <c r="Q143" s="32">
        <f t="shared" si="21"/>
        <v>1243.92</v>
      </c>
      <c r="R143" s="308"/>
      <c r="S143" s="308"/>
      <c r="U143" s="31" t="s">
        <v>1829</v>
      </c>
      <c r="V143" s="31" t="str">
        <f t="shared" si="16"/>
        <v>135204</v>
      </c>
      <c r="W143" s="31">
        <v>1036.5999999999999</v>
      </c>
      <c r="X143" s="2"/>
      <c r="Y143" s="347"/>
    </row>
    <row r="144" spans="1:25" ht="15" customHeight="1" x14ac:dyDescent="0.35">
      <c r="A144" s="56" t="s">
        <v>280</v>
      </c>
      <c r="B144" s="55" t="s">
        <v>657</v>
      </c>
      <c r="C144" s="57">
        <v>1000</v>
      </c>
      <c r="D144" s="57">
        <v>60</v>
      </c>
      <c r="E144" s="54">
        <v>140</v>
      </c>
      <c r="F144" s="52" t="s">
        <v>911</v>
      </c>
      <c r="G144" s="51" t="s">
        <v>912</v>
      </c>
      <c r="H144" s="50" t="s">
        <v>0</v>
      </c>
      <c r="I144" s="48"/>
      <c r="J144" s="46" t="s">
        <v>3</v>
      </c>
      <c r="K144" s="45">
        <v>3</v>
      </c>
      <c r="L144" s="42">
        <f t="shared" si="13"/>
        <v>3</v>
      </c>
      <c r="M144" s="342" t="s">
        <v>34</v>
      </c>
      <c r="N144" s="38">
        <f t="shared" si="14"/>
        <v>14</v>
      </c>
      <c r="O144" s="35">
        <f t="shared" si="15"/>
        <v>42</v>
      </c>
      <c r="P144" s="33">
        <f t="shared" si="17"/>
        <v>1118.3</v>
      </c>
      <c r="Q144" s="32">
        <f t="shared" si="21"/>
        <v>1341.96</v>
      </c>
      <c r="R144" s="308"/>
      <c r="S144" s="308"/>
      <c r="U144" s="31" t="s">
        <v>1829</v>
      </c>
      <c r="V144" s="31" t="str">
        <f t="shared" si="16"/>
        <v>134772</v>
      </c>
      <c r="W144" s="31">
        <v>1118.3</v>
      </c>
      <c r="X144" s="2"/>
      <c r="Y144" s="347"/>
    </row>
    <row r="145" spans="1:25" ht="15" customHeight="1" x14ac:dyDescent="0.35">
      <c r="A145" s="56" t="s">
        <v>280</v>
      </c>
      <c r="B145" s="55" t="s">
        <v>657</v>
      </c>
      <c r="C145" s="57">
        <v>1000</v>
      </c>
      <c r="D145" s="57">
        <v>60</v>
      </c>
      <c r="E145" s="54">
        <v>159</v>
      </c>
      <c r="F145" s="52" t="s">
        <v>913</v>
      </c>
      <c r="G145" s="51" t="s">
        <v>914</v>
      </c>
      <c r="H145" s="50" t="s">
        <v>0</v>
      </c>
      <c r="I145" s="48" t="s">
        <v>3</v>
      </c>
      <c r="J145" s="46" t="s">
        <v>3</v>
      </c>
      <c r="K145" s="45">
        <v>3</v>
      </c>
      <c r="L145" s="42">
        <f t="shared" ref="L145:L208" si="22">K145</f>
        <v>3</v>
      </c>
      <c r="M145" s="342" t="s">
        <v>34</v>
      </c>
      <c r="N145" s="38">
        <f t="shared" ref="N145:N208" si="23">IF(M145="A",1,IF(M145="B", ROUNDUP(10/L145,0),ROUNDUP(40/L145,0)))</f>
        <v>14</v>
      </c>
      <c r="O145" s="35">
        <f t="shared" ref="O145:O208" si="24">N145*L145</f>
        <v>42</v>
      </c>
      <c r="P145" s="33">
        <f t="shared" si="17"/>
        <v>1167.0999999999999</v>
      </c>
      <c r="Q145" s="32">
        <f t="shared" si="21"/>
        <v>1400.52</v>
      </c>
      <c r="R145" s="308"/>
      <c r="S145" s="308"/>
      <c r="U145" s="31" t="s">
        <v>1829</v>
      </c>
      <c r="V145" s="31" t="str">
        <f t="shared" ref="V145:V208" si="25">TEXT(F145,0)</f>
        <v>135210</v>
      </c>
      <c r="W145" s="31">
        <v>1167.0999999999999</v>
      </c>
      <c r="X145" s="2"/>
      <c r="Y145" s="347"/>
    </row>
    <row r="146" spans="1:25" ht="15" customHeight="1" x14ac:dyDescent="0.35">
      <c r="A146" s="56" t="s">
        <v>280</v>
      </c>
      <c r="B146" s="55" t="s">
        <v>657</v>
      </c>
      <c r="C146" s="57">
        <v>1000</v>
      </c>
      <c r="D146" s="57">
        <v>60</v>
      </c>
      <c r="E146" s="54">
        <v>169</v>
      </c>
      <c r="F146" s="52" t="s">
        <v>915</v>
      </c>
      <c r="G146" s="51" t="s">
        <v>916</v>
      </c>
      <c r="H146" s="50" t="s">
        <v>0</v>
      </c>
      <c r="I146" s="48" t="s">
        <v>3</v>
      </c>
      <c r="J146" s="46" t="s">
        <v>3</v>
      </c>
      <c r="K146" s="45">
        <v>3</v>
      </c>
      <c r="L146" s="42">
        <f t="shared" si="22"/>
        <v>3</v>
      </c>
      <c r="M146" s="342" t="s">
        <v>34</v>
      </c>
      <c r="N146" s="38">
        <f t="shared" si="23"/>
        <v>14</v>
      </c>
      <c r="O146" s="35">
        <f t="shared" si="24"/>
        <v>42</v>
      </c>
      <c r="P146" s="33">
        <f t="shared" ref="P146:P209" si="26">ROUND(W146*(1-$Q$12),2)</f>
        <v>1220.5999999999999</v>
      </c>
      <c r="Q146" s="32">
        <f t="shared" si="21"/>
        <v>1464.72</v>
      </c>
      <c r="R146" s="308"/>
      <c r="S146" s="308"/>
      <c r="U146" s="31" t="s">
        <v>1829</v>
      </c>
      <c r="V146" s="31" t="str">
        <f t="shared" si="25"/>
        <v>135216</v>
      </c>
      <c r="W146" s="31">
        <v>1220.5999999999999</v>
      </c>
      <c r="X146" s="2"/>
      <c r="Y146" s="347"/>
    </row>
    <row r="147" spans="1:25" ht="15" customHeight="1" x14ac:dyDescent="0.35">
      <c r="A147" s="56" t="s">
        <v>280</v>
      </c>
      <c r="B147" s="55" t="s">
        <v>657</v>
      </c>
      <c r="C147" s="57">
        <v>1000</v>
      </c>
      <c r="D147" s="57">
        <v>60</v>
      </c>
      <c r="E147" s="54">
        <v>194</v>
      </c>
      <c r="F147" s="52" t="s">
        <v>917</v>
      </c>
      <c r="G147" s="51" t="s">
        <v>918</v>
      </c>
      <c r="H147" s="50" t="s">
        <v>0</v>
      </c>
      <c r="I147" s="48"/>
      <c r="J147" s="46" t="s">
        <v>3</v>
      </c>
      <c r="K147" s="45">
        <v>2</v>
      </c>
      <c r="L147" s="42">
        <f t="shared" si="22"/>
        <v>2</v>
      </c>
      <c r="M147" s="342" t="s">
        <v>34</v>
      </c>
      <c r="N147" s="38">
        <f t="shared" si="23"/>
        <v>20</v>
      </c>
      <c r="O147" s="35">
        <f t="shared" si="24"/>
        <v>40</v>
      </c>
      <c r="P147" s="33">
        <f t="shared" si="26"/>
        <v>1341.1</v>
      </c>
      <c r="Q147" s="32">
        <f t="shared" si="21"/>
        <v>1609.32</v>
      </c>
      <c r="R147" s="308"/>
      <c r="S147" s="308"/>
      <c r="U147" s="31" t="s">
        <v>1829</v>
      </c>
      <c r="V147" s="31" t="str">
        <f t="shared" si="25"/>
        <v>134795</v>
      </c>
      <c r="W147" s="31">
        <v>1341.1</v>
      </c>
      <c r="X147" s="2"/>
      <c r="Y147" s="347"/>
    </row>
    <row r="148" spans="1:25" ht="15" customHeight="1" x14ac:dyDescent="0.35">
      <c r="A148" s="56" t="s">
        <v>280</v>
      </c>
      <c r="B148" s="55" t="s">
        <v>657</v>
      </c>
      <c r="C148" s="57">
        <v>1000</v>
      </c>
      <c r="D148" s="57">
        <v>60</v>
      </c>
      <c r="E148" s="54">
        <v>205</v>
      </c>
      <c r="F148" s="52" t="s">
        <v>919</v>
      </c>
      <c r="G148" s="51" t="s">
        <v>920</v>
      </c>
      <c r="H148" s="50" t="s">
        <v>0</v>
      </c>
      <c r="I148" s="48"/>
      <c r="J148" s="46" t="s">
        <v>3</v>
      </c>
      <c r="K148" s="45">
        <v>2</v>
      </c>
      <c r="L148" s="42">
        <f t="shared" si="22"/>
        <v>2</v>
      </c>
      <c r="M148" s="342" t="s">
        <v>34</v>
      </c>
      <c r="N148" s="38">
        <f t="shared" si="23"/>
        <v>20</v>
      </c>
      <c r="O148" s="35">
        <f t="shared" si="24"/>
        <v>40</v>
      </c>
      <c r="P148" s="33">
        <f t="shared" si="26"/>
        <v>1414.8</v>
      </c>
      <c r="Q148" s="32">
        <f t="shared" si="21"/>
        <v>1697.76</v>
      </c>
      <c r="R148" s="308"/>
      <c r="S148" s="308"/>
      <c r="U148" s="31" t="s">
        <v>1829</v>
      </c>
      <c r="V148" s="31" t="str">
        <f t="shared" si="25"/>
        <v>134803</v>
      </c>
      <c r="W148" s="31">
        <v>1414.8</v>
      </c>
      <c r="X148" s="2"/>
      <c r="Y148" s="347"/>
    </row>
    <row r="149" spans="1:25" ht="15" customHeight="1" x14ac:dyDescent="0.35">
      <c r="A149" s="56" t="s">
        <v>280</v>
      </c>
      <c r="B149" s="55" t="s">
        <v>657</v>
      </c>
      <c r="C149" s="57">
        <v>1000</v>
      </c>
      <c r="D149" s="57">
        <v>60</v>
      </c>
      <c r="E149" s="54">
        <v>219</v>
      </c>
      <c r="F149" s="52" t="s">
        <v>921</v>
      </c>
      <c r="G149" s="51" t="s">
        <v>922</v>
      </c>
      <c r="H149" s="50" t="s">
        <v>0</v>
      </c>
      <c r="I149" s="48" t="s">
        <v>3</v>
      </c>
      <c r="J149" s="46" t="s">
        <v>3</v>
      </c>
      <c r="K149" s="45">
        <v>2</v>
      </c>
      <c r="L149" s="42">
        <f t="shared" si="22"/>
        <v>2</v>
      </c>
      <c r="M149" s="342" t="s">
        <v>34</v>
      </c>
      <c r="N149" s="38">
        <f t="shared" si="23"/>
        <v>20</v>
      </c>
      <c r="O149" s="35">
        <f t="shared" si="24"/>
        <v>40</v>
      </c>
      <c r="P149" s="33">
        <f t="shared" si="26"/>
        <v>1523.3</v>
      </c>
      <c r="Q149" s="32">
        <f t="shared" si="21"/>
        <v>1827.96</v>
      </c>
      <c r="R149" s="308"/>
      <c r="S149" s="308"/>
      <c r="U149" s="31" t="s">
        <v>1829</v>
      </c>
      <c r="V149" s="31" t="str">
        <f t="shared" si="25"/>
        <v>135222</v>
      </c>
      <c r="W149" s="31">
        <v>1523.3</v>
      </c>
      <c r="X149" s="2"/>
      <c r="Y149" s="347"/>
    </row>
    <row r="150" spans="1:25" ht="15" customHeight="1" x14ac:dyDescent="0.35">
      <c r="A150" s="56" t="s">
        <v>280</v>
      </c>
      <c r="B150" s="55" t="s">
        <v>657</v>
      </c>
      <c r="C150" s="57">
        <v>1000</v>
      </c>
      <c r="D150" s="57">
        <v>60</v>
      </c>
      <c r="E150" s="54">
        <v>245</v>
      </c>
      <c r="F150" s="52" t="s">
        <v>923</v>
      </c>
      <c r="G150" s="51" t="s">
        <v>924</v>
      </c>
      <c r="H150" s="50" t="s">
        <v>0</v>
      </c>
      <c r="I150" s="48"/>
      <c r="J150" s="46" t="s">
        <v>3</v>
      </c>
      <c r="K150" s="45">
        <v>2</v>
      </c>
      <c r="L150" s="42">
        <f t="shared" si="22"/>
        <v>2</v>
      </c>
      <c r="M150" s="342" t="s">
        <v>34</v>
      </c>
      <c r="N150" s="38">
        <f t="shared" si="23"/>
        <v>20</v>
      </c>
      <c r="O150" s="35">
        <f t="shared" si="24"/>
        <v>40</v>
      </c>
      <c r="P150" s="33">
        <f t="shared" si="26"/>
        <v>1778.9</v>
      </c>
      <c r="Q150" s="32">
        <f t="shared" si="21"/>
        <v>2134.6799999999998</v>
      </c>
      <c r="R150" s="308"/>
      <c r="S150" s="308"/>
      <c r="U150" s="31" t="s">
        <v>1829</v>
      </c>
      <c r="V150" s="31" t="str">
        <f t="shared" si="25"/>
        <v>134817</v>
      </c>
      <c r="W150" s="31">
        <v>1778.9</v>
      </c>
      <c r="X150" s="2"/>
      <c r="Y150" s="347"/>
    </row>
    <row r="151" spans="1:25" ht="15" customHeight="1" x14ac:dyDescent="0.35">
      <c r="A151" s="56" t="s">
        <v>280</v>
      </c>
      <c r="B151" s="55" t="s">
        <v>657</v>
      </c>
      <c r="C151" s="57">
        <v>1000</v>
      </c>
      <c r="D151" s="54">
        <v>70</v>
      </c>
      <c r="E151" s="54">
        <v>21</v>
      </c>
      <c r="F151" s="52" t="s">
        <v>925</v>
      </c>
      <c r="G151" s="51" t="s">
        <v>926</v>
      </c>
      <c r="H151" s="50" t="s">
        <v>0</v>
      </c>
      <c r="I151" s="48"/>
      <c r="J151" s="46" t="s">
        <v>3</v>
      </c>
      <c r="K151" s="45">
        <v>5</v>
      </c>
      <c r="L151" s="42">
        <f t="shared" si="22"/>
        <v>5</v>
      </c>
      <c r="M151" s="344" t="s">
        <v>34</v>
      </c>
      <c r="N151" s="38">
        <f t="shared" si="23"/>
        <v>8</v>
      </c>
      <c r="O151" s="35">
        <f t="shared" si="24"/>
        <v>40</v>
      </c>
      <c r="P151" s="33">
        <f t="shared" si="26"/>
        <v>618.4</v>
      </c>
      <c r="Q151" s="322">
        <f t="shared" si="21"/>
        <v>742.08</v>
      </c>
      <c r="R151" s="308"/>
      <c r="S151" s="308"/>
      <c r="U151" s="31" t="s">
        <v>1829</v>
      </c>
      <c r="V151" s="31" t="str">
        <f t="shared" si="25"/>
        <v>134673</v>
      </c>
      <c r="W151" s="31">
        <v>618.4</v>
      </c>
      <c r="X151" s="2"/>
      <c r="Y151" s="347"/>
    </row>
    <row r="152" spans="1:25" ht="15" customHeight="1" x14ac:dyDescent="0.35">
      <c r="A152" s="56" t="s">
        <v>280</v>
      </c>
      <c r="B152" s="55" t="s">
        <v>657</v>
      </c>
      <c r="C152" s="57">
        <v>1000</v>
      </c>
      <c r="D152" s="57">
        <v>70</v>
      </c>
      <c r="E152" s="54">
        <v>28</v>
      </c>
      <c r="F152" s="52" t="s">
        <v>927</v>
      </c>
      <c r="G152" s="51" t="s">
        <v>928</v>
      </c>
      <c r="H152" s="50" t="s">
        <v>0</v>
      </c>
      <c r="I152" s="48"/>
      <c r="J152" s="46" t="s">
        <v>3</v>
      </c>
      <c r="K152" s="45">
        <v>5</v>
      </c>
      <c r="L152" s="42">
        <f t="shared" si="22"/>
        <v>5</v>
      </c>
      <c r="M152" s="344" t="s">
        <v>34</v>
      </c>
      <c r="N152" s="38">
        <f t="shared" si="23"/>
        <v>8</v>
      </c>
      <c r="O152" s="35">
        <f t="shared" si="24"/>
        <v>40</v>
      </c>
      <c r="P152" s="33">
        <f t="shared" si="26"/>
        <v>628.5</v>
      </c>
      <c r="Q152" s="322">
        <f t="shared" si="21"/>
        <v>754.2</v>
      </c>
      <c r="R152" s="308"/>
      <c r="S152" s="308"/>
      <c r="U152" s="31" t="s">
        <v>1829</v>
      </c>
      <c r="V152" s="31" t="str">
        <f t="shared" si="25"/>
        <v>230904</v>
      </c>
      <c r="W152" s="31">
        <v>628.5</v>
      </c>
      <c r="X152" s="2"/>
      <c r="Y152" s="347"/>
    </row>
    <row r="153" spans="1:25" ht="15" customHeight="1" x14ac:dyDescent="0.35">
      <c r="A153" s="56" t="s">
        <v>280</v>
      </c>
      <c r="B153" s="55" t="s">
        <v>657</v>
      </c>
      <c r="C153" s="57">
        <v>1000</v>
      </c>
      <c r="D153" s="57">
        <v>70</v>
      </c>
      <c r="E153" s="54">
        <v>35</v>
      </c>
      <c r="F153" s="52" t="s">
        <v>929</v>
      </c>
      <c r="G153" s="51" t="s">
        <v>930</v>
      </c>
      <c r="H153" s="50" t="s">
        <v>0</v>
      </c>
      <c r="I153" s="48"/>
      <c r="J153" s="46" t="s">
        <v>3</v>
      </c>
      <c r="K153" s="45">
        <v>5</v>
      </c>
      <c r="L153" s="42">
        <f t="shared" si="22"/>
        <v>5</v>
      </c>
      <c r="M153" s="342" t="s">
        <v>34</v>
      </c>
      <c r="N153" s="38">
        <f t="shared" si="23"/>
        <v>8</v>
      </c>
      <c r="O153" s="35">
        <f t="shared" si="24"/>
        <v>40</v>
      </c>
      <c r="P153" s="33">
        <f t="shared" si="26"/>
        <v>708.6</v>
      </c>
      <c r="Q153" s="32">
        <f t="shared" ref="Q153:Q162" si="27">ROUND(P153*1.2,2)</f>
        <v>850.32</v>
      </c>
      <c r="R153" s="308"/>
      <c r="S153" s="308"/>
      <c r="U153" s="31" t="s">
        <v>1829</v>
      </c>
      <c r="V153" s="31" t="str">
        <f t="shared" si="25"/>
        <v>134681</v>
      </c>
      <c r="W153" s="31">
        <v>708.6</v>
      </c>
      <c r="X153" s="2"/>
      <c r="Y153" s="347"/>
    </row>
    <row r="154" spans="1:25" ht="15" customHeight="1" x14ac:dyDescent="0.35">
      <c r="A154" s="56" t="s">
        <v>280</v>
      </c>
      <c r="B154" s="55" t="s">
        <v>657</v>
      </c>
      <c r="C154" s="57">
        <v>1000</v>
      </c>
      <c r="D154" s="57">
        <v>70</v>
      </c>
      <c r="E154" s="54">
        <v>42</v>
      </c>
      <c r="F154" s="52" t="s">
        <v>931</v>
      </c>
      <c r="G154" s="51" t="s">
        <v>932</v>
      </c>
      <c r="H154" s="50" t="s">
        <v>0</v>
      </c>
      <c r="I154" s="48"/>
      <c r="J154" s="46" t="s">
        <v>3</v>
      </c>
      <c r="K154" s="45">
        <v>5</v>
      </c>
      <c r="L154" s="42">
        <f t="shared" si="22"/>
        <v>5</v>
      </c>
      <c r="M154" s="342" t="s">
        <v>34</v>
      </c>
      <c r="N154" s="38">
        <f t="shared" si="23"/>
        <v>8</v>
      </c>
      <c r="O154" s="35">
        <f t="shared" si="24"/>
        <v>40</v>
      </c>
      <c r="P154" s="33">
        <f t="shared" si="26"/>
        <v>825</v>
      </c>
      <c r="Q154" s="32">
        <f t="shared" si="27"/>
        <v>990</v>
      </c>
      <c r="R154" s="308"/>
      <c r="S154" s="308"/>
      <c r="U154" s="31" t="s">
        <v>1829</v>
      </c>
      <c r="V154" s="31" t="str">
        <f t="shared" si="25"/>
        <v>134687</v>
      </c>
      <c r="W154" s="31">
        <v>825</v>
      </c>
      <c r="X154" s="2"/>
      <c r="Y154" s="347"/>
    </row>
    <row r="155" spans="1:25" ht="15" customHeight="1" x14ac:dyDescent="0.35">
      <c r="A155" s="56" t="s">
        <v>280</v>
      </c>
      <c r="B155" s="55" t="s">
        <v>657</v>
      </c>
      <c r="C155" s="57">
        <v>1000</v>
      </c>
      <c r="D155" s="57">
        <v>70</v>
      </c>
      <c r="E155" s="54">
        <v>48</v>
      </c>
      <c r="F155" s="52" t="s">
        <v>933</v>
      </c>
      <c r="G155" s="51" t="s">
        <v>934</v>
      </c>
      <c r="H155" s="50" t="s">
        <v>0</v>
      </c>
      <c r="I155" s="48"/>
      <c r="J155" s="46" t="s">
        <v>3</v>
      </c>
      <c r="K155" s="45">
        <v>5</v>
      </c>
      <c r="L155" s="42">
        <f t="shared" si="22"/>
        <v>5</v>
      </c>
      <c r="M155" s="342" t="s">
        <v>34</v>
      </c>
      <c r="N155" s="38">
        <f t="shared" si="23"/>
        <v>8</v>
      </c>
      <c r="O155" s="35">
        <f t="shared" si="24"/>
        <v>40</v>
      </c>
      <c r="P155" s="33">
        <f t="shared" si="26"/>
        <v>918.3</v>
      </c>
      <c r="Q155" s="32">
        <f t="shared" si="27"/>
        <v>1101.96</v>
      </c>
      <c r="R155" s="308"/>
      <c r="S155" s="308"/>
      <c r="U155" s="31" t="s">
        <v>1829</v>
      </c>
      <c r="V155" s="31" t="str">
        <f t="shared" si="25"/>
        <v>134694</v>
      </c>
      <c r="W155" s="31">
        <v>918.3</v>
      </c>
      <c r="X155" s="2"/>
      <c r="Y155" s="347"/>
    </row>
    <row r="156" spans="1:25" ht="15" customHeight="1" x14ac:dyDescent="0.35">
      <c r="A156" s="56" t="s">
        <v>280</v>
      </c>
      <c r="B156" s="55" t="s">
        <v>657</v>
      </c>
      <c r="C156" s="57">
        <v>1000</v>
      </c>
      <c r="D156" s="57">
        <v>70</v>
      </c>
      <c r="E156" s="54">
        <v>57</v>
      </c>
      <c r="F156" s="52" t="s">
        <v>935</v>
      </c>
      <c r="G156" s="51" t="s">
        <v>936</v>
      </c>
      <c r="H156" s="50" t="s">
        <v>0</v>
      </c>
      <c r="I156" s="48" t="s">
        <v>3</v>
      </c>
      <c r="J156" s="46" t="s">
        <v>3</v>
      </c>
      <c r="K156" s="45">
        <v>5</v>
      </c>
      <c r="L156" s="42">
        <f t="shared" si="22"/>
        <v>5</v>
      </c>
      <c r="M156" s="342" t="s">
        <v>34</v>
      </c>
      <c r="N156" s="38">
        <f t="shared" si="23"/>
        <v>8</v>
      </c>
      <c r="O156" s="35">
        <f t="shared" si="24"/>
        <v>40</v>
      </c>
      <c r="P156" s="33">
        <f t="shared" si="26"/>
        <v>967.1</v>
      </c>
      <c r="Q156" s="32">
        <f t="shared" si="27"/>
        <v>1160.52</v>
      </c>
      <c r="R156" s="308"/>
      <c r="S156" s="308"/>
      <c r="U156" s="31" t="s">
        <v>1829</v>
      </c>
      <c r="V156" s="31" t="str">
        <f t="shared" si="25"/>
        <v>135163</v>
      </c>
      <c r="W156" s="31">
        <v>967.1</v>
      </c>
      <c r="X156" s="2"/>
      <c r="Y156" s="347"/>
    </row>
    <row r="157" spans="1:25" ht="15" customHeight="1" x14ac:dyDescent="0.35">
      <c r="A157" s="56" t="s">
        <v>280</v>
      </c>
      <c r="B157" s="55" t="s">
        <v>657</v>
      </c>
      <c r="C157" s="57">
        <v>1000</v>
      </c>
      <c r="D157" s="57">
        <v>70</v>
      </c>
      <c r="E157" s="54">
        <v>60</v>
      </c>
      <c r="F157" s="52" t="s">
        <v>937</v>
      </c>
      <c r="G157" s="51" t="s">
        <v>938</v>
      </c>
      <c r="H157" s="50" t="s">
        <v>0</v>
      </c>
      <c r="I157" s="48" t="s">
        <v>3</v>
      </c>
      <c r="J157" s="46" t="s">
        <v>3</v>
      </c>
      <c r="K157" s="45">
        <v>4</v>
      </c>
      <c r="L157" s="42">
        <f t="shared" si="22"/>
        <v>4</v>
      </c>
      <c r="M157" s="342" t="s">
        <v>34</v>
      </c>
      <c r="N157" s="38">
        <f t="shared" si="23"/>
        <v>10</v>
      </c>
      <c r="O157" s="35">
        <f t="shared" si="24"/>
        <v>40</v>
      </c>
      <c r="P157" s="33">
        <f t="shared" si="26"/>
        <v>968.7</v>
      </c>
      <c r="Q157" s="32">
        <f t="shared" si="27"/>
        <v>1162.44</v>
      </c>
      <c r="R157" s="308"/>
      <c r="S157" s="308"/>
      <c r="U157" s="31" t="s">
        <v>1829</v>
      </c>
      <c r="V157" s="31" t="str">
        <f t="shared" si="25"/>
        <v>135168</v>
      </c>
      <c r="W157" s="31">
        <v>968.7</v>
      </c>
      <c r="X157" s="2"/>
      <c r="Y157" s="347"/>
    </row>
    <row r="158" spans="1:25" ht="15" customHeight="1" x14ac:dyDescent="0.35">
      <c r="A158" s="56" t="s">
        <v>280</v>
      </c>
      <c r="B158" s="55" t="s">
        <v>657</v>
      </c>
      <c r="C158" s="57">
        <v>1000</v>
      </c>
      <c r="D158" s="57">
        <v>70</v>
      </c>
      <c r="E158" s="54">
        <v>64</v>
      </c>
      <c r="F158" s="52" t="s">
        <v>939</v>
      </c>
      <c r="G158" s="51" t="s">
        <v>940</v>
      </c>
      <c r="H158" s="50" t="s">
        <v>0</v>
      </c>
      <c r="I158" s="48"/>
      <c r="J158" s="46" t="s">
        <v>3</v>
      </c>
      <c r="K158" s="45">
        <v>4</v>
      </c>
      <c r="L158" s="42">
        <f t="shared" si="22"/>
        <v>4</v>
      </c>
      <c r="M158" s="342" t="s">
        <v>34</v>
      </c>
      <c r="N158" s="38">
        <f t="shared" si="23"/>
        <v>10</v>
      </c>
      <c r="O158" s="35">
        <f t="shared" si="24"/>
        <v>40</v>
      </c>
      <c r="P158" s="33">
        <f t="shared" si="26"/>
        <v>1001.2</v>
      </c>
      <c r="Q158" s="32">
        <f t="shared" si="27"/>
        <v>1201.44</v>
      </c>
      <c r="R158" s="308"/>
      <c r="S158" s="308"/>
      <c r="U158" s="31" t="s">
        <v>1829</v>
      </c>
      <c r="V158" s="31" t="str">
        <f t="shared" si="25"/>
        <v>259243</v>
      </c>
      <c r="W158" s="31">
        <v>1001.2</v>
      </c>
      <c r="X158" s="2"/>
      <c r="Y158" s="347"/>
    </row>
    <row r="159" spans="1:25" ht="15" customHeight="1" x14ac:dyDescent="0.35">
      <c r="A159" s="56" t="s">
        <v>280</v>
      </c>
      <c r="B159" s="55" t="s">
        <v>657</v>
      </c>
      <c r="C159" s="57">
        <v>1000</v>
      </c>
      <c r="D159" s="57">
        <v>70</v>
      </c>
      <c r="E159" s="54">
        <v>70</v>
      </c>
      <c r="F159" s="52" t="s">
        <v>941</v>
      </c>
      <c r="G159" s="51" t="s">
        <v>942</v>
      </c>
      <c r="H159" s="50" t="s">
        <v>0</v>
      </c>
      <c r="I159" s="48" t="s">
        <v>3</v>
      </c>
      <c r="J159" s="46" t="s">
        <v>3</v>
      </c>
      <c r="K159" s="45">
        <v>4</v>
      </c>
      <c r="L159" s="42">
        <f t="shared" si="22"/>
        <v>4</v>
      </c>
      <c r="M159" s="342" t="s">
        <v>34</v>
      </c>
      <c r="N159" s="38">
        <f t="shared" si="23"/>
        <v>10</v>
      </c>
      <c r="O159" s="35">
        <f t="shared" si="24"/>
        <v>40</v>
      </c>
      <c r="P159" s="33">
        <f t="shared" si="26"/>
        <v>1031.0999999999999</v>
      </c>
      <c r="Q159" s="32">
        <f t="shared" si="27"/>
        <v>1237.32</v>
      </c>
      <c r="R159" s="308"/>
      <c r="S159" s="308"/>
      <c r="U159" s="31" t="s">
        <v>1829</v>
      </c>
      <c r="V159" s="31" t="str">
        <f t="shared" si="25"/>
        <v>135175</v>
      </c>
      <c r="W159" s="31">
        <v>1031.0999999999999</v>
      </c>
      <c r="X159" s="2"/>
      <c r="Y159" s="347"/>
    </row>
    <row r="160" spans="1:25" ht="15" customHeight="1" x14ac:dyDescent="0.35">
      <c r="A160" s="56" t="s">
        <v>280</v>
      </c>
      <c r="B160" s="55" t="s">
        <v>657</v>
      </c>
      <c r="C160" s="57">
        <v>1000</v>
      </c>
      <c r="D160" s="57">
        <v>70</v>
      </c>
      <c r="E160" s="54">
        <v>76</v>
      </c>
      <c r="F160" s="52" t="s">
        <v>943</v>
      </c>
      <c r="G160" s="51" t="s">
        <v>944</v>
      </c>
      <c r="H160" s="50" t="s">
        <v>0</v>
      </c>
      <c r="I160" s="48" t="s">
        <v>3</v>
      </c>
      <c r="J160" s="46" t="s">
        <v>3</v>
      </c>
      <c r="K160" s="45">
        <v>4</v>
      </c>
      <c r="L160" s="42">
        <f t="shared" si="22"/>
        <v>4</v>
      </c>
      <c r="M160" s="342" t="s">
        <v>34</v>
      </c>
      <c r="N160" s="38">
        <f t="shared" si="23"/>
        <v>10</v>
      </c>
      <c r="O160" s="35">
        <f t="shared" si="24"/>
        <v>40</v>
      </c>
      <c r="P160" s="33">
        <f t="shared" si="26"/>
        <v>1038.4000000000001</v>
      </c>
      <c r="Q160" s="32">
        <f t="shared" si="27"/>
        <v>1246.08</v>
      </c>
      <c r="R160" s="308"/>
      <c r="S160" s="308"/>
      <c r="U160" s="31" t="s">
        <v>1829</v>
      </c>
      <c r="V160" s="31" t="str">
        <f t="shared" si="25"/>
        <v>135181</v>
      </c>
      <c r="W160" s="31">
        <v>1038.4000000000001</v>
      </c>
      <c r="X160" s="2"/>
      <c r="Y160" s="347"/>
    </row>
    <row r="161" spans="1:25" ht="15" customHeight="1" x14ac:dyDescent="0.35">
      <c r="A161" s="56" t="s">
        <v>280</v>
      </c>
      <c r="B161" s="55" t="s">
        <v>657</v>
      </c>
      <c r="C161" s="57">
        <v>1000</v>
      </c>
      <c r="D161" s="57">
        <v>70</v>
      </c>
      <c r="E161" s="54">
        <v>83</v>
      </c>
      <c r="F161" s="52" t="s">
        <v>945</v>
      </c>
      <c r="G161" s="51" t="s">
        <v>946</v>
      </c>
      <c r="H161" s="50" t="s">
        <v>0</v>
      </c>
      <c r="I161" s="48"/>
      <c r="J161" s="46" t="s">
        <v>3</v>
      </c>
      <c r="K161" s="45">
        <v>4</v>
      </c>
      <c r="L161" s="42">
        <f t="shared" si="22"/>
        <v>4</v>
      </c>
      <c r="M161" s="342" t="s">
        <v>34</v>
      </c>
      <c r="N161" s="38">
        <f t="shared" si="23"/>
        <v>10</v>
      </c>
      <c r="O161" s="35">
        <f t="shared" si="24"/>
        <v>40</v>
      </c>
      <c r="P161" s="33">
        <f t="shared" si="26"/>
        <v>1047.4000000000001</v>
      </c>
      <c r="Q161" s="32">
        <f t="shared" si="27"/>
        <v>1256.8800000000001</v>
      </c>
      <c r="R161" s="308"/>
      <c r="S161" s="308"/>
      <c r="U161" s="31" t="s">
        <v>1829</v>
      </c>
      <c r="V161" s="31" t="str">
        <f t="shared" si="25"/>
        <v>134731</v>
      </c>
      <c r="W161" s="31">
        <v>1047.4000000000001</v>
      </c>
      <c r="X161" s="2"/>
      <c r="Y161" s="347"/>
    </row>
    <row r="162" spans="1:25" ht="15" customHeight="1" x14ac:dyDescent="0.35">
      <c r="A162" s="56" t="s">
        <v>280</v>
      </c>
      <c r="B162" s="55" t="s">
        <v>657</v>
      </c>
      <c r="C162" s="57">
        <v>1000</v>
      </c>
      <c r="D162" s="57">
        <v>70</v>
      </c>
      <c r="E162" s="54">
        <v>89</v>
      </c>
      <c r="F162" s="52" t="s">
        <v>947</v>
      </c>
      <c r="G162" s="51" t="s">
        <v>948</v>
      </c>
      <c r="H162" s="50" t="s">
        <v>0</v>
      </c>
      <c r="I162" s="48" t="s">
        <v>3</v>
      </c>
      <c r="J162" s="46" t="s">
        <v>3</v>
      </c>
      <c r="K162" s="45">
        <v>4</v>
      </c>
      <c r="L162" s="42">
        <f t="shared" si="22"/>
        <v>4</v>
      </c>
      <c r="M162" s="342" t="s">
        <v>34</v>
      </c>
      <c r="N162" s="38">
        <f t="shared" si="23"/>
        <v>10</v>
      </c>
      <c r="O162" s="35">
        <f t="shared" si="24"/>
        <v>40</v>
      </c>
      <c r="P162" s="33">
        <f t="shared" si="26"/>
        <v>1058</v>
      </c>
      <c r="Q162" s="32">
        <f t="shared" si="27"/>
        <v>1269.5999999999999</v>
      </c>
      <c r="R162" s="308"/>
      <c r="S162" s="308"/>
      <c r="U162" s="31" t="s">
        <v>1829</v>
      </c>
      <c r="V162" s="31" t="str">
        <f t="shared" si="25"/>
        <v>135187</v>
      </c>
      <c r="W162" s="31">
        <v>1058</v>
      </c>
      <c r="X162" s="2"/>
      <c r="Y162" s="347"/>
    </row>
    <row r="163" spans="1:25" ht="15" customHeight="1" x14ac:dyDescent="0.35">
      <c r="A163" s="56" t="s">
        <v>280</v>
      </c>
      <c r="B163" s="55" t="s">
        <v>657</v>
      </c>
      <c r="C163" s="57">
        <v>1000</v>
      </c>
      <c r="D163" s="57">
        <v>70</v>
      </c>
      <c r="E163" s="54">
        <v>102</v>
      </c>
      <c r="F163" s="52" t="s">
        <v>949</v>
      </c>
      <c r="G163" s="51" t="s">
        <v>950</v>
      </c>
      <c r="H163" s="50" t="s">
        <v>0</v>
      </c>
      <c r="I163" s="48"/>
      <c r="J163" s="46" t="s">
        <v>3</v>
      </c>
      <c r="K163" s="45">
        <v>3</v>
      </c>
      <c r="L163" s="42">
        <f t="shared" si="22"/>
        <v>3</v>
      </c>
      <c r="M163" s="344" t="s">
        <v>34</v>
      </c>
      <c r="N163" s="38">
        <f t="shared" si="23"/>
        <v>14</v>
      </c>
      <c r="O163" s="35">
        <f t="shared" si="24"/>
        <v>42</v>
      </c>
      <c r="P163" s="33">
        <f t="shared" si="26"/>
        <v>1086.4000000000001</v>
      </c>
      <c r="Q163" s="322">
        <f>ROUND(P163*1.2,2)</f>
        <v>1303.68</v>
      </c>
      <c r="R163" s="308"/>
      <c r="S163" s="308"/>
      <c r="U163" s="31" t="s">
        <v>1829</v>
      </c>
      <c r="V163" s="31" t="str">
        <f t="shared" si="25"/>
        <v>134747</v>
      </c>
      <c r="W163" s="31">
        <v>1086.4000000000001</v>
      </c>
      <c r="X163" s="2"/>
      <c r="Y163" s="347"/>
    </row>
    <row r="164" spans="1:25" ht="15" customHeight="1" x14ac:dyDescent="0.35">
      <c r="A164" s="56" t="s">
        <v>280</v>
      </c>
      <c r="B164" s="55" t="s">
        <v>657</v>
      </c>
      <c r="C164" s="57">
        <v>1000</v>
      </c>
      <c r="D164" s="57">
        <v>70</v>
      </c>
      <c r="E164" s="54">
        <v>108</v>
      </c>
      <c r="F164" s="52" t="s">
        <v>951</v>
      </c>
      <c r="G164" s="51" t="s">
        <v>952</v>
      </c>
      <c r="H164" s="50" t="s">
        <v>0</v>
      </c>
      <c r="I164" s="48" t="s">
        <v>3</v>
      </c>
      <c r="J164" s="46" t="s">
        <v>3</v>
      </c>
      <c r="K164" s="45">
        <v>3</v>
      </c>
      <c r="L164" s="42">
        <f t="shared" si="22"/>
        <v>3</v>
      </c>
      <c r="M164" s="341" t="s">
        <v>35</v>
      </c>
      <c r="N164" s="38">
        <f t="shared" si="23"/>
        <v>4</v>
      </c>
      <c r="O164" s="35">
        <f t="shared" si="24"/>
        <v>12</v>
      </c>
      <c r="P164" s="33">
        <f t="shared" si="26"/>
        <v>1110.0999999999999</v>
      </c>
      <c r="Q164" s="322">
        <f t="shared" ref="Q164:Q173" si="28">ROUND(P164*1.2,2)</f>
        <v>1332.12</v>
      </c>
      <c r="R164" s="308"/>
      <c r="S164" s="308"/>
      <c r="U164" s="31" t="s">
        <v>1829</v>
      </c>
      <c r="V164" s="31" t="str">
        <f t="shared" si="25"/>
        <v>135193</v>
      </c>
      <c r="W164" s="31">
        <v>1110.0999999999999</v>
      </c>
      <c r="X164" s="2"/>
      <c r="Y164" s="347"/>
    </row>
    <row r="165" spans="1:25" ht="15" customHeight="1" x14ac:dyDescent="0.35">
      <c r="A165" s="56" t="s">
        <v>280</v>
      </c>
      <c r="B165" s="55" t="s">
        <v>657</v>
      </c>
      <c r="C165" s="57">
        <v>1000</v>
      </c>
      <c r="D165" s="57">
        <v>70</v>
      </c>
      <c r="E165" s="54">
        <v>114</v>
      </c>
      <c r="F165" s="52" t="s">
        <v>953</v>
      </c>
      <c r="G165" s="51" t="s">
        <v>954</v>
      </c>
      <c r="H165" s="50" t="s">
        <v>0</v>
      </c>
      <c r="I165" s="48" t="s">
        <v>3</v>
      </c>
      <c r="J165" s="46" t="s">
        <v>3</v>
      </c>
      <c r="K165" s="45">
        <v>3</v>
      </c>
      <c r="L165" s="42">
        <f t="shared" si="22"/>
        <v>3</v>
      </c>
      <c r="M165" s="342" t="s">
        <v>34</v>
      </c>
      <c r="N165" s="38">
        <f t="shared" si="23"/>
        <v>14</v>
      </c>
      <c r="O165" s="35">
        <f t="shared" si="24"/>
        <v>42</v>
      </c>
      <c r="P165" s="33">
        <f t="shared" si="26"/>
        <v>1146.2</v>
      </c>
      <c r="Q165" s="32">
        <f t="shared" si="28"/>
        <v>1375.44</v>
      </c>
      <c r="R165" s="308"/>
      <c r="S165" s="308"/>
      <c r="U165" s="31" t="s">
        <v>1829</v>
      </c>
      <c r="V165" s="31" t="str">
        <f t="shared" si="25"/>
        <v>135199</v>
      </c>
      <c r="W165" s="31">
        <v>1146.2</v>
      </c>
      <c r="X165" s="2"/>
      <c r="Y165" s="347"/>
    </row>
    <row r="166" spans="1:25" ht="15" customHeight="1" x14ac:dyDescent="0.35">
      <c r="A166" s="56" t="s">
        <v>280</v>
      </c>
      <c r="B166" s="55" t="s">
        <v>657</v>
      </c>
      <c r="C166" s="57">
        <v>1000</v>
      </c>
      <c r="D166" s="57">
        <v>70</v>
      </c>
      <c r="E166" s="54">
        <v>133</v>
      </c>
      <c r="F166" s="52" t="s">
        <v>955</v>
      </c>
      <c r="G166" s="51" t="s">
        <v>956</v>
      </c>
      <c r="H166" s="50" t="s">
        <v>0</v>
      </c>
      <c r="I166" s="48" t="s">
        <v>3</v>
      </c>
      <c r="J166" s="46" t="s">
        <v>3</v>
      </c>
      <c r="K166" s="45">
        <v>3</v>
      </c>
      <c r="L166" s="42">
        <f t="shared" si="22"/>
        <v>3</v>
      </c>
      <c r="M166" s="342" t="s">
        <v>34</v>
      </c>
      <c r="N166" s="38">
        <f t="shared" si="23"/>
        <v>14</v>
      </c>
      <c r="O166" s="35">
        <f t="shared" si="24"/>
        <v>42</v>
      </c>
      <c r="P166" s="33">
        <f t="shared" si="26"/>
        <v>1194.5999999999999</v>
      </c>
      <c r="Q166" s="32">
        <f t="shared" si="28"/>
        <v>1433.52</v>
      </c>
      <c r="R166" s="308"/>
      <c r="S166" s="308"/>
      <c r="U166" s="31" t="s">
        <v>1829</v>
      </c>
      <c r="V166" s="31" t="str">
        <f t="shared" si="25"/>
        <v>135205</v>
      </c>
      <c r="W166" s="31">
        <v>1194.5999999999999</v>
      </c>
      <c r="X166" s="2"/>
      <c r="Y166" s="347"/>
    </row>
    <row r="167" spans="1:25" ht="15" customHeight="1" x14ac:dyDescent="0.35">
      <c r="A167" s="56" t="s">
        <v>280</v>
      </c>
      <c r="B167" s="55" t="s">
        <v>657</v>
      </c>
      <c r="C167" s="57">
        <v>1000</v>
      </c>
      <c r="D167" s="57">
        <v>70</v>
      </c>
      <c r="E167" s="54">
        <v>140</v>
      </c>
      <c r="F167" s="52" t="s">
        <v>957</v>
      </c>
      <c r="G167" s="51" t="s">
        <v>958</v>
      </c>
      <c r="H167" s="50" t="s">
        <v>0</v>
      </c>
      <c r="I167" s="48"/>
      <c r="J167" s="46" t="s">
        <v>3</v>
      </c>
      <c r="K167" s="45">
        <v>3</v>
      </c>
      <c r="L167" s="42">
        <f t="shared" si="22"/>
        <v>3</v>
      </c>
      <c r="M167" s="342" t="s">
        <v>34</v>
      </c>
      <c r="N167" s="38">
        <f t="shared" si="23"/>
        <v>14</v>
      </c>
      <c r="O167" s="35">
        <f t="shared" si="24"/>
        <v>42</v>
      </c>
      <c r="P167" s="33">
        <f t="shared" si="26"/>
        <v>1278.9000000000001</v>
      </c>
      <c r="Q167" s="32">
        <f t="shared" si="28"/>
        <v>1534.68</v>
      </c>
      <c r="R167" s="308"/>
      <c r="S167" s="308"/>
      <c r="U167" s="31" t="s">
        <v>1829</v>
      </c>
      <c r="V167" s="31" t="str">
        <f t="shared" si="25"/>
        <v>134773</v>
      </c>
      <c r="W167" s="31">
        <v>1278.9000000000001</v>
      </c>
      <c r="X167" s="2"/>
      <c r="Y167" s="347"/>
    </row>
    <row r="168" spans="1:25" ht="15" customHeight="1" x14ac:dyDescent="0.35">
      <c r="A168" s="56" t="s">
        <v>280</v>
      </c>
      <c r="B168" s="55" t="s">
        <v>657</v>
      </c>
      <c r="C168" s="57">
        <v>1000</v>
      </c>
      <c r="D168" s="57">
        <v>70</v>
      </c>
      <c r="E168" s="54">
        <v>159</v>
      </c>
      <c r="F168" s="52" t="s">
        <v>959</v>
      </c>
      <c r="G168" s="51" t="s">
        <v>960</v>
      </c>
      <c r="H168" s="50" t="s">
        <v>0</v>
      </c>
      <c r="I168" s="48" t="s">
        <v>3</v>
      </c>
      <c r="J168" s="46" t="s">
        <v>3</v>
      </c>
      <c r="K168" s="45">
        <v>3</v>
      </c>
      <c r="L168" s="42">
        <f t="shared" si="22"/>
        <v>3</v>
      </c>
      <c r="M168" s="342" t="s">
        <v>34</v>
      </c>
      <c r="N168" s="38">
        <f t="shared" si="23"/>
        <v>14</v>
      </c>
      <c r="O168" s="35">
        <f t="shared" si="24"/>
        <v>42</v>
      </c>
      <c r="P168" s="33">
        <f t="shared" si="26"/>
        <v>1323.1</v>
      </c>
      <c r="Q168" s="32">
        <f t="shared" si="28"/>
        <v>1587.72</v>
      </c>
      <c r="R168" s="308"/>
      <c r="S168" s="308"/>
      <c r="U168" s="31" t="s">
        <v>1829</v>
      </c>
      <c r="V168" s="31" t="str">
        <f t="shared" si="25"/>
        <v>135211</v>
      </c>
      <c r="W168" s="31">
        <v>1323.1</v>
      </c>
      <c r="X168" s="2"/>
      <c r="Y168" s="347"/>
    </row>
    <row r="169" spans="1:25" ht="15" customHeight="1" x14ac:dyDescent="0.35">
      <c r="A169" s="56" t="s">
        <v>280</v>
      </c>
      <c r="B169" s="55" t="s">
        <v>657</v>
      </c>
      <c r="C169" s="57">
        <v>1000</v>
      </c>
      <c r="D169" s="57">
        <v>70</v>
      </c>
      <c r="E169" s="54">
        <v>169</v>
      </c>
      <c r="F169" s="52" t="s">
        <v>961</v>
      </c>
      <c r="G169" s="51" t="s">
        <v>962</v>
      </c>
      <c r="H169" s="50" t="s">
        <v>0</v>
      </c>
      <c r="I169" s="48" t="s">
        <v>3</v>
      </c>
      <c r="J169" s="46" t="s">
        <v>3</v>
      </c>
      <c r="K169" s="45">
        <v>2</v>
      </c>
      <c r="L169" s="42">
        <f t="shared" si="22"/>
        <v>2</v>
      </c>
      <c r="M169" s="342" t="s">
        <v>34</v>
      </c>
      <c r="N169" s="38">
        <f t="shared" si="23"/>
        <v>20</v>
      </c>
      <c r="O169" s="35">
        <f t="shared" si="24"/>
        <v>40</v>
      </c>
      <c r="P169" s="33">
        <f t="shared" si="26"/>
        <v>1382.3</v>
      </c>
      <c r="Q169" s="32">
        <f t="shared" si="28"/>
        <v>1658.76</v>
      </c>
      <c r="R169" s="308"/>
      <c r="S169" s="308"/>
      <c r="U169" s="31" t="s">
        <v>1829</v>
      </c>
      <c r="V169" s="31" t="str">
        <f t="shared" si="25"/>
        <v>135217</v>
      </c>
      <c r="W169" s="31">
        <v>1382.3</v>
      </c>
      <c r="X169" s="2"/>
      <c r="Y169" s="347"/>
    </row>
    <row r="170" spans="1:25" ht="15" customHeight="1" x14ac:dyDescent="0.35">
      <c r="A170" s="56" t="s">
        <v>280</v>
      </c>
      <c r="B170" s="55" t="s">
        <v>657</v>
      </c>
      <c r="C170" s="57">
        <v>1000</v>
      </c>
      <c r="D170" s="57">
        <v>70</v>
      </c>
      <c r="E170" s="54">
        <v>194</v>
      </c>
      <c r="F170" s="52" t="s">
        <v>963</v>
      </c>
      <c r="G170" s="51" t="s">
        <v>964</v>
      </c>
      <c r="H170" s="50" t="s">
        <v>0</v>
      </c>
      <c r="I170" s="48"/>
      <c r="J170" s="46" t="s">
        <v>3</v>
      </c>
      <c r="K170" s="45">
        <v>2</v>
      </c>
      <c r="L170" s="42">
        <f t="shared" si="22"/>
        <v>2</v>
      </c>
      <c r="M170" s="342" t="s">
        <v>34</v>
      </c>
      <c r="N170" s="38">
        <f t="shared" si="23"/>
        <v>20</v>
      </c>
      <c r="O170" s="35">
        <f t="shared" si="24"/>
        <v>40</v>
      </c>
      <c r="P170" s="33">
        <f t="shared" si="26"/>
        <v>1502.4</v>
      </c>
      <c r="Q170" s="32">
        <f t="shared" si="28"/>
        <v>1802.88</v>
      </c>
      <c r="R170" s="308"/>
      <c r="S170" s="308"/>
      <c r="U170" s="31" t="s">
        <v>1829</v>
      </c>
      <c r="V170" s="31" t="str">
        <f t="shared" si="25"/>
        <v>134796</v>
      </c>
      <c r="W170" s="31">
        <v>1502.4</v>
      </c>
      <c r="X170" s="2"/>
      <c r="Y170" s="347"/>
    </row>
    <row r="171" spans="1:25" ht="15" customHeight="1" x14ac:dyDescent="0.35">
      <c r="A171" s="56" t="s">
        <v>280</v>
      </c>
      <c r="B171" s="55" t="s">
        <v>657</v>
      </c>
      <c r="C171" s="57">
        <v>1000</v>
      </c>
      <c r="D171" s="57">
        <v>70</v>
      </c>
      <c r="E171" s="54">
        <v>205</v>
      </c>
      <c r="F171" s="52" t="s">
        <v>965</v>
      </c>
      <c r="G171" s="51" t="s">
        <v>966</v>
      </c>
      <c r="H171" s="50" t="s">
        <v>0</v>
      </c>
      <c r="I171" s="48"/>
      <c r="J171" s="46" t="s">
        <v>3</v>
      </c>
      <c r="K171" s="45">
        <v>2</v>
      </c>
      <c r="L171" s="42">
        <f t="shared" si="22"/>
        <v>2</v>
      </c>
      <c r="M171" s="342" t="s">
        <v>34</v>
      </c>
      <c r="N171" s="38">
        <f t="shared" si="23"/>
        <v>20</v>
      </c>
      <c r="O171" s="35">
        <f t="shared" si="24"/>
        <v>40</v>
      </c>
      <c r="P171" s="33">
        <f t="shared" si="26"/>
        <v>1574.8</v>
      </c>
      <c r="Q171" s="32">
        <f t="shared" si="28"/>
        <v>1889.76</v>
      </c>
      <c r="R171" s="308"/>
      <c r="S171" s="308"/>
      <c r="U171" s="31" t="s">
        <v>1829</v>
      </c>
      <c r="V171" s="31" t="str">
        <f t="shared" si="25"/>
        <v>134804</v>
      </c>
      <c r="W171" s="31">
        <v>1574.8</v>
      </c>
      <c r="X171" s="2"/>
      <c r="Y171" s="347"/>
    </row>
    <row r="172" spans="1:25" ht="15" customHeight="1" x14ac:dyDescent="0.35">
      <c r="A172" s="56" t="s">
        <v>280</v>
      </c>
      <c r="B172" s="55" t="s">
        <v>657</v>
      </c>
      <c r="C172" s="57">
        <v>1000</v>
      </c>
      <c r="D172" s="57">
        <v>70</v>
      </c>
      <c r="E172" s="54">
        <v>219</v>
      </c>
      <c r="F172" s="52" t="s">
        <v>967</v>
      </c>
      <c r="G172" s="51" t="s">
        <v>968</v>
      </c>
      <c r="H172" s="50" t="s">
        <v>0</v>
      </c>
      <c r="I172" s="48"/>
      <c r="J172" s="46" t="s">
        <v>3</v>
      </c>
      <c r="K172" s="45">
        <v>2</v>
      </c>
      <c r="L172" s="42">
        <f t="shared" si="22"/>
        <v>2</v>
      </c>
      <c r="M172" s="342" t="s">
        <v>34</v>
      </c>
      <c r="N172" s="38">
        <f t="shared" si="23"/>
        <v>20</v>
      </c>
      <c r="O172" s="35">
        <f t="shared" si="24"/>
        <v>40</v>
      </c>
      <c r="P172" s="33">
        <f t="shared" si="26"/>
        <v>1765.5</v>
      </c>
      <c r="Q172" s="32">
        <f t="shared" si="28"/>
        <v>2118.6</v>
      </c>
      <c r="R172" s="308"/>
      <c r="S172" s="308"/>
      <c r="U172" s="31" t="s">
        <v>1829</v>
      </c>
      <c r="V172" s="31" t="str">
        <f t="shared" si="25"/>
        <v>134811</v>
      </c>
      <c r="W172" s="31">
        <v>1765.5</v>
      </c>
      <c r="X172" s="2"/>
      <c r="Y172" s="347"/>
    </row>
    <row r="173" spans="1:25" ht="15" customHeight="1" x14ac:dyDescent="0.35">
      <c r="A173" s="56" t="s">
        <v>280</v>
      </c>
      <c r="B173" s="55" t="s">
        <v>657</v>
      </c>
      <c r="C173" s="57">
        <v>1000</v>
      </c>
      <c r="D173" s="57">
        <v>70</v>
      </c>
      <c r="E173" s="54">
        <v>245</v>
      </c>
      <c r="F173" s="52" t="s">
        <v>969</v>
      </c>
      <c r="G173" s="51" t="s">
        <v>970</v>
      </c>
      <c r="H173" s="50" t="s">
        <v>0</v>
      </c>
      <c r="I173" s="48"/>
      <c r="J173" s="46" t="s">
        <v>3</v>
      </c>
      <c r="K173" s="45">
        <v>2</v>
      </c>
      <c r="L173" s="42">
        <f t="shared" si="22"/>
        <v>2</v>
      </c>
      <c r="M173" s="342" t="s">
        <v>34</v>
      </c>
      <c r="N173" s="38">
        <f t="shared" si="23"/>
        <v>20</v>
      </c>
      <c r="O173" s="35">
        <f t="shared" si="24"/>
        <v>40</v>
      </c>
      <c r="P173" s="33">
        <f t="shared" si="26"/>
        <v>2057.1999999999998</v>
      </c>
      <c r="Q173" s="32">
        <f t="shared" si="28"/>
        <v>2468.64</v>
      </c>
      <c r="R173" s="308"/>
      <c r="S173" s="308"/>
      <c r="U173" s="31" t="s">
        <v>1829</v>
      </c>
      <c r="V173" s="31" t="str">
        <f t="shared" si="25"/>
        <v>134818</v>
      </c>
      <c r="W173" s="31">
        <v>2057.1999999999998</v>
      </c>
      <c r="X173" s="2"/>
      <c r="Y173" s="347"/>
    </row>
    <row r="174" spans="1:25" ht="15" customHeight="1" x14ac:dyDescent="0.35">
      <c r="A174" s="56" t="s">
        <v>280</v>
      </c>
      <c r="B174" s="55" t="s">
        <v>657</v>
      </c>
      <c r="C174" s="57">
        <v>1000</v>
      </c>
      <c r="D174" s="54">
        <v>80</v>
      </c>
      <c r="E174" s="54">
        <v>21</v>
      </c>
      <c r="F174" s="52" t="s">
        <v>971</v>
      </c>
      <c r="G174" s="51" t="s">
        <v>972</v>
      </c>
      <c r="H174" s="50" t="s">
        <v>0</v>
      </c>
      <c r="I174" s="48"/>
      <c r="J174" s="46" t="s">
        <v>3</v>
      </c>
      <c r="K174" s="45">
        <v>4</v>
      </c>
      <c r="L174" s="42">
        <f t="shared" si="22"/>
        <v>4</v>
      </c>
      <c r="M174" s="344" t="s">
        <v>34</v>
      </c>
      <c r="N174" s="38">
        <f t="shared" si="23"/>
        <v>10</v>
      </c>
      <c r="O174" s="35">
        <f t="shared" si="24"/>
        <v>40</v>
      </c>
      <c r="P174" s="33">
        <f t="shared" si="26"/>
        <v>708.6</v>
      </c>
      <c r="Q174" s="322">
        <f>ROUND(P174*1.2,2)</f>
        <v>850.32</v>
      </c>
      <c r="R174" s="308"/>
      <c r="S174" s="308"/>
      <c r="U174" s="31" t="s">
        <v>1829</v>
      </c>
      <c r="V174" s="31" t="str">
        <f t="shared" si="25"/>
        <v>134674</v>
      </c>
      <c r="W174" s="31">
        <v>708.6</v>
      </c>
      <c r="X174" s="2"/>
      <c r="Y174" s="347"/>
    </row>
    <row r="175" spans="1:25" ht="15" customHeight="1" x14ac:dyDescent="0.35">
      <c r="A175" s="56" t="s">
        <v>280</v>
      </c>
      <c r="B175" s="55" t="s">
        <v>657</v>
      </c>
      <c r="C175" s="57">
        <v>1000</v>
      </c>
      <c r="D175" s="57">
        <v>80</v>
      </c>
      <c r="E175" s="54">
        <v>28</v>
      </c>
      <c r="F175" s="52" t="s">
        <v>973</v>
      </c>
      <c r="G175" s="51" t="s">
        <v>974</v>
      </c>
      <c r="H175" s="50" t="s">
        <v>0</v>
      </c>
      <c r="I175" s="48"/>
      <c r="J175" s="46" t="s">
        <v>3</v>
      </c>
      <c r="K175" s="45">
        <v>4</v>
      </c>
      <c r="L175" s="42">
        <f t="shared" si="22"/>
        <v>4</v>
      </c>
      <c r="M175" s="342" t="s">
        <v>34</v>
      </c>
      <c r="N175" s="38">
        <f t="shared" si="23"/>
        <v>10</v>
      </c>
      <c r="O175" s="35">
        <f t="shared" si="24"/>
        <v>40</v>
      </c>
      <c r="P175" s="33">
        <f t="shared" si="26"/>
        <v>730</v>
      </c>
      <c r="Q175" s="32">
        <f t="shared" ref="Q175:Q177" si="29">ROUND(P175*1.2,2)</f>
        <v>876</v>
      </c>
      <c r="R175" s="308"/>
      <c r="S175" s="308"/>
      <c r="U175" s="31" t="s">
        <v>1829</v>
      </c>
      <c r="V175" s="31" t="str">
        <f t="shared" si="25"/>
        <v>230914</v>
      </c>
      <c r="W175" s="31">
        <v>730</v>
      </c>
      <c r="X175" s="2"/>
      <c r="Y175" s="347"/>
    </row>
    <row r="176" spans="1:25" ht="15" customHeight="1" x14ac:dyDescent="0.35">
      <c r="A176" s="56" t="s">
        <v>280</v>
      </c>
      <c r="B176" s="55" t="s">
        <v>657</v>
      </c>
      <c r="C176" s="57">
        <v>1000</v>
      </c>
      <c r="D176" s="57">
        <v>80</v>
      </c>
      <c r="E176" s="54">
        <v>35</v>
      </c>
      <c r="F176" s="52" t="s">
        <v>975</v>
      </c>
      <c r="G176" s="51" t="s">
        <v>976</v>
      </c>
      <c r="H176" s="50" t="s">
        <v>0</v>
      </c>
      <c r="I176" s="48"/>
      <c r="J176" s="46" t="s">
        <v>3</v>
      </c>
      <c r="K176" s="45">
        <v>4</v>
      </c>
      <c r="L176" s="42">
        <f t="shared" si="22"/>
        <v>4</v>
      </c>
      <c r="M176" s="342" t="s">
        <v>34</v>
      </c>
      <c r="N176" s="38">
        <f t="shared" si="23"/>
        <v>10</v>
      </c>
      <c r="O176" s="35">
        <f t="shared" si="24"/>
        <v>40</v>
      </c>
      <c r="P176" s="33">
        <f t="shared" si="26"/>
        <v>820.6</v>
      </c>
      <c r="Q176" s="32">
        <f t="shared" si="29"/>
        <v>984.72</v>
      </c>
      <c r="R176" s="308"/>
      <c r="S176" s="308"/>
      <c r="U176" s="31" t="s">
        <v>1829</v>
      </c>
      <c r="V176" s="31" t="str">
        <f t="shared" si="25"/>
        <v>134682</v>
      </c>
      <c r="W176" s="31">
        <v>820.6</v>
      </c>
      <c r="X176" s="2"/>
      <c r="Y176" s="347"/>
    </row>
    <row r="177" spans="1:25" ht="15" customHeight="1" x14ac:dyDescent="0.35">
      <c r="A177" s="56" t="s">
        <v>280</v>
      </c>
      <c r="B177" s="55" t="s">
        <v>657</v>
      </c>
      <c r="C177" s="57">
        <v>1000</v>
      </c>
      <c r="D177" s="57">
        <v>80</v>
      </c>
      <c r="E177" s="54">
        <v>42</v>
      </c>
      <c r="F177" s="52" t="s">
        <v>977</v>
      </c>
      <c r="G177" s="51" t="s">
        <v>978</v>
      </c>
      <c r="H177" s="50" t="s">
        <v>0</v>
      </c>
      <c r="I177" s="48"/>
      <c r="J177" s="46" t="s">
        <v>3</v>
      </c>
      <c r="K177" s="45">
        <v>4</v>
      </c>
      <c r="L177" s="42">
        <f t="shared" si="22"/>
        <v>4</v>
      </c>
      <c r="M177" s="342" t="s">
        <v>34</v>
      </c>
      <c r="N177" s="38">
        <f t="shared" si="23"/>
        <v>10</v>
      </c>
      <c r="O177" s="35">
        <f t="shared" si="24"/>
        <v>40</v>
      </c>
      <c r="P177" s="33">
        <f t="shared" si="26"/>
        <v>960.5</v>
      </c>
      <c r="Q177" s="32">
        <f t="shared" si="29"/>
        <v>1152.5999999999999</v>
      </c>
      <c r="R177" s="308"/>
      <c r="S177" s="308"/>
      <c r="U177" s="31" t="s">
        <v>1829</v>
      </c>
      <c r="V177" s="31" t="str">
        <f t="shared" si="25"/>
        <v>134688</v>
      </c>
      <c r="W177" s="31">
        <v>960.5</v>
      </c>
      <c r="X177" s="2"/>
      <c r="Y177" s="347"/>
    </row>
    <row r="178" spans="1:25" ht="15" customHeight="1" x14ac:dyDescent="0.35">
      <c r="A178" s="56" t="s">
        <v>280</v>
      </c>
      <c r="B178" s="55" t="s">
        <v>657</v>
      </c>
      <c r="C178" s="57">
        <v>1000</v>
      </c>
      <c r="D178" s="57">
        <v>80</v>
      </c>
      <c r="E178" s="54">
        <v>45</v>
      </c>
      <c r="F178" s="277" t="s">
        <v>549</v>
      </c>
      <c r="G178" s="51" t="s">
        <v>979</v>
      </c>
      <c r="H178" s="50" t="s">
        <v>0</v>
      </c>
      <c r="I178" s="48"/>
      <c r="J178" s="46" t="s">
        <v>3</v>
      </c>
      <c r="K178" s="45">
        <v>4</v>
      </c>
      <c r="L178" s="42">
        <f t="shared" si="22"/>
        <v>4</v>
      </c>
      <c r="M178" s="344" t="s">
        <v>34</v>
      </c>
      <c r="N178" s="38">
        <f t="shared" si="23"/>
        <v>10</v>
      </c>
      <c r="O178" s="35">
        <f t="shared" si="24"/>
        <v>40</v>
      </c>
      <c r="P178" s="33">
        <f t="shared" si="26"/>
        <v>1012.7</v>
      </c>
      <c r="Q178" s="322">
        <f>ROUND(P178*1.2,2)</f>
        <v>1215.24</v>
      </c>
      <c r="R178" s="308"/>
      <c r="S178" s="308"/>
      <c r="U178" s="31" t="s">
        <v>1829</v>
      </c>
      <c r="V178" s="31" t="str">
        <f t="shared" si="25"/>
        <v>no code</v>
      </c>
      <c r="W178" s="31">
        <v>1012.7</v>
      </c>
      <c r="X178" s="2"/>
      <c r="Y178" s="347"/>
    </row>
    <row r="179" spans="1:25" ht="15" customHeight="1" x14ac:dyDescent="0.35">
      <c r="A179" s="56" t="s">
        <v>280</v>
      </c>
      <c r="B179" s="55" t="s">
        <v>657</v>
      </c>
      <c r="C179" s="57">
        <v>1000</v>
      </c>
      <c r="D179" s="57">
        <v>80</v>
      </c>
      <c r="E179" s="54">
        <v>48</v>
      </c>
      <c r="F179" s="52" t="s">
        <v>980</v>
      </c>
      <c r="G179" s="51" t="s">
        <v>981</v>
      </c>
      <c r="H179" s="50" t="s">
        <v>0</v>
      </c>
      <c r="I179" s="48"/>
      <c r="J179" s="46" t="s">
        <v>3</v>
      </c>
      <c r="K179" s="45">
        <v>4</v>
      </c>
      <c r="L179" s="42">
        <f t="shared" si="22"/>
        <v>4</v>
      </c>
      <c r="M179" s="342" t="s">
        <v>34</v>
      </c>
      <c r="N179" s="38">
        <f t="shared" si="23"/>
        <v>10</v>
      </c>
      <c r="O179" s="35">
        <f t="shared" si="24"/>
        <v>40</v>
      </c>
      <c r="P179" s="33">
        <f t="shared" si="26"/>
        <v>1066.8</v>
      </c>
      <c r="Q179" s="32">
        <f t="shared" ref="Q179:Q183" si="30">ROUND(P179*1.2,2)</f>
        <v>1280.1600000000001</v>
      </c>
      <c r="R179" s="308"/>
      <c r="S179" s="308"/>
      <c r="U179" s="31" t="s">
        <v>1829</v>
      </c>
      <c r="V179" s="31" t="str">
        <f t="shared" si="25"/>
        <v>134695</v>
      </c>
      <c r="W179" s="31">
        <v>1066.8</v>
      </c>
      <c r="X179" s="2"/>
      <c r="Y179" s="347"/>
    </row>
    <row r="180" spans="1:25" ht="15" customHeight="1" x14ac:dyDescent="0.35">
      <c r="A180" s="56" t="s">
        <v>280</v>
      </c>
      <c r="B180" s="55" t="s">
        <v>657</v>
      </c>
      <c r="C180" s="57">
        <v>1000</v>
      </c>
      <c r="D180" s="57">
        <v>80</v>
      </c>
      <c r="E180" s="54">
        <v>57</v>
      </c>
      <c r="F180" s="52" t="s">
        <v>982</v>
      </c>
      <c r="G180" s="51" t="s">
        <v>983</v>
      </c>
      <c r="H180" s="50" t="s">
        <v>0</v>
      </c>
      <c r="I180" s="48" t="s">
        <v>3</v>
      </c>
      <c r="J180" s="46" t="s">
        <v>3</v>
      </c>
      <c r="K180" s="45">
        <v>4</v>
      </c>
      <c r="L180" s="42">
        <f t="shared" si="22"/>
        <v>4</v>
      </c>
      <c r="M180" s="342" t="s">
        <v>34</v>
      </c>
      <c r="N180" s="38">
        <f t="shared" si="23"/>
        <v>10</v>
      </c>
      <c r="O180" s="35">
        <f t="shared" si="24"/>
        <v>40</v>
      </c>
      <c r="P180" s="33">
        <f t="shared" si="26"/>
        <v>1122.9000000000001</v>
      </c>
      <c r="Q180" s="32">
        <f t="shared" si="30"/>
        <v>1347.48</v>
      </c>
      <c r="R180" s="308"/>
      <c r="S180" s="308"/>
      <c r="U180" s="31" t="s">
        <v>1829</v>
      </c>
      <c r="V180" s="31" t="str">
        <f t="shared" si="25"/>
        <v>135164</v>
      </c>
      <c r="W180" s="31">
        <v>1122.9000000000001</v>
      </c>
      <c r="X180" s="2"/>
      <c r="Y180" s="347"/>
    </row>
    <row r="181" spans="1:25" ht="15" customHeight="1" x14ac:dyDescent="0.35">
      <c r="A181" s="56" t="s">
        <v>280</v>
      </c>
      <c r="B181" s="55" t="s">
        <v>657</v>
      </c>
      <c r="C181" s="57">
        <v>1000</v>
      </c>
      <c r="D181" s="57">
        <v>80</v>
      </c>
      <c r="E181" s="54">
        <v>60</v>
      </c>
      <c r="F181" s="52" t="s">
        <v>984</v>
      </c>
      <c r="G181" s="51" t="s">
        <v>985</v>
      </c>
      <c r="H181" s="50" t="s">
        <v>0</v>
      </c>
      <c r="I181" s="48" t="s">
        <v>3</v>
      </c>
      <c r="J181" s="46" t="s">
        <v>3</v>
      </c>
      <c r="K181" s="45">
        <v>4</v>
      </c>
      <c r="L181" s="42">
        <f t="shared" si="22"/>
        <v>4</v>
      </c>
      <c r="M181" s="342" t="s">
        <v>34</v>
      </c>
      <c r="N181" s="38">
        <f t="shared" si="23"/>
        <v>10</v>
      </c>
      <c r="O181" s="35">
        <f t="shared" si="24"/>
        <v>40</v>
      </c>
      <c r="P181" s="33">
        <f t="shared" si="26"/>
        <v>1135.4000000000001</v>
      </c>
      <c r="Q181" s="32">
        <f t="shared" si="30"/>
        <v>1362.48</v>
      </c>
      <c r="R181" s="308"/>
      <c r="S181" s="308"/>
      <c r="U181" s="31" t="s">
        <v>1829</v>
      </c>
      <c r="V181" s="31" t="str">
        <f t="shared" si="25"/>
        <v>135169</v>
      </c>
      <c r="W181" s="31">
        <v>1135.4000000000001</v>
      </c>
      <c r="X181" s="2"/>
      <c r="Y181" s="347"/>
    </row>
    <row r="182" spans="1:25" ht="15" customHeight="1" x14ac:dyDescent="0.35">
      <c r="A182" s="56" t="s">
        <v>280</v>
      </c>
      <c r="B182" s="55" t="s">
        <v>657</v>
      </c>
      <c r="C182" s="57">
        <v>1000</v>
      </c>
      <c r="D182" s="57">
        <v>80</v>
      </c>
      <c r="E182" s="54">
        <v>70</v>
      </c>
      <c r="F182" s="52" t="s">
        <v>986</v>
      </c>
      <c r="G182" s="51" t="s">
        <v>987</v>
      </c>
      <c r="H182" s="50" t="s">
        <v>0</v>
      </c>
      <c r="I182" s="48" t="s">
        <v>3</v>
      </c>
      <c r="J182" s="46" t="s">
        <v>3</v>
      </c>
      <c r="K182" s="45">
        <v>4</v>
      </c>
      <c r="L182" s="42">
        <f t="shared" si="22"/>
        <v>4</v>
      </c>
      <c r="M182" s="342" t="s">
        <v>34</v>
      </c>
      <c r="N182" s="38">
        <f t="shared" si="23"/>
        <v>10</v>
      </c>
      <c r="O182" s="35">
        <f t="shared" si="24"/>
        <v>40</v>
      </c>
      <c r="P182" s="33">
        <f t="shared" si="26"/>
        <v>1170.5999999999999</v>
      </c>
      <c r="Q182" s="32">
        <f t="shared" si="30"/>
        <v>1404.72</v>
      </c>
      <c r="R182" s="308"/>
      <c r="S182" s="308"/>
      <c r="U182" s="31" t="s">
        <v>1829</v>
      </c>
      <c r="V182" s="31" t="str">
        <f t="shared" si="25"/>
        <v>135176</v>
      </c>
      <c r="W182" s="31">
        <v>1170.5999999999999</v>
      </c>
      <c r="X182" s="2"/>
      <c r="Y182" s="347"/>
    </row>
    <row r="183" spans="1:25" ht="15" customHeight="1" x14ac:dyDescent="0.35">
      <c r="A183" s="56" t="s">
        <v>280</v>
      </c>
      <c r="B183" s="55" t="s">
        <v>657</v>
      </c>
      <c r="C183" s="57">
        <v>1000</v>
      </c>
      <c r="D183" s="57">
        <v>80</v>
      </c>
      <c r="E183" s="54">
        <v>76</v>
      </c>
      <c r="F183" s="52" t="s">
        <v>988</v>
      </c>
      <c r="G183" s="51" t="s">
        <v>989</v>
      </c>
      <c r="H183" s="50" t="s">
        <v>0</v>
      </c>
      <c r="I183" s="48" t="s">
        <v>3</v>
      </c>
      <c r="J183" s="46" t="s">
        <v>3</v>
      </c>
      <c r="K183" s="45">
        <v>3</v>
      </c>
      <c r="L183" s="42">
        <f t="shared" si="22"/>
        <v>3</v>
      </c>
      <c r="M183" s="342" t="s">
        <v>34</v>
      </c>
      <c r="N183" s="38">
        <f t="shared" si="23"/>
        <v>14</v>
      </c>
      <c r="O183" s="35">
        <f t="shared" si="24"/>
        <v>42</v>
      </c>
      <c r="P183" s="33">
        <f t="shared" si="26"/>
        <v>1199</v>
      </c>
      <c r="Q183" s="32">
        <f t="shared" si="30"/>
        <v>1438.8</v>
      </c>
      <c r="R183" s="308"/>
      <c r="S183" s="308"/>
      <c r="U183" s="31" t="s">
        <v>1829</v>
      </c>
      <c r="V183" s="31" t="str">
        <f t="shared" si="25"/>
        <v>135182</v>
      </c>
      <c r="W183" s="31">
        <v>1199</v>
      </c>
      <c r="X183" s="2"/>
      <c r="Y183" s="347"/>
    </row>
    <row r="184" spans="1:25" ht="15" customHeight="1" x14ac:dyDescent="0.35">
      <c r="A184" s="56" t="s">
        <v>280</v>
      </c>
      <c r="B184" s="55" t="s">
        <v>657</v>
      </c>
      <c r="C184" s="57">
        <v>1000</v>
      </c>
      <c r="D184" s="57">
        <v>80</v>
      </c>
      <c r="E184" s="54">
        <v>83</v>
      </c>
      <c r="F184" s="52" t="s">
        <v>990</v>
      </c>
      <c r="G184" s="51" t="s">
        <v>991</v>
      </c>
      <c r="H184" s="50" t="s">
        <v>0</v>
      </c>
      <c r="I184" s="48"/>
      <c r="J184" s="46" t="s">
        <v>3</v>
      </c>
      <c r="K184" s="45">
        <v>3</v>
      </c>
      <c r="L184" s="42">
        <f t="shared" si="22"/>
        <v>3</v>
      </c>
      <c r="M184" s="344" t="s">
        <v>34</v>
      </c>
      <c r="N184" s="38">
        <f t="shared" si="23"/>
        <v>14</v>
      </c>
      <c r="O184" s="35">
        <f t="shared" si="24"/>
        <v>42</v>
      </c>
      <c r="P184" s="33">
        <f t="shared" si="26"/>
        <v>1207.4000000000001</v>
      </c>
      <c r="Q184" s="322">
        <f>ROUND(P184*1.2,2)</f>
        <v>1448.88</v>
      </c>
      <c r="R184" s="308"/>
      <c r="S184" s="308"/>
      <c r="U184" s="31" t="s">
        <v>1829</v>
      </c>
      <c r="V184" s="31" t="str">
        <f t="shared" si="25"/>
        <v>134732</v>
      </c>
      <c r="W184" s="31">
        <v>1207.4000000000001</v>
      </c>
      <c r="X184" s="2"/>
      <c r="Y184" s="347"/>
    </row>
    <row r="185" spans="1:25" ht="15" customHeight="1" x14ac:dyDescent="0.35">
      <c r="A185" s="56" t="s">
        <v>280</v>
      </c>
      <c r="B185" s="55" t="s">
        <v>657</v>
      </c>
      <c r="C185" s="57">
        <v>1000</v>
      </c>
      <c r="D185" s="57">
        <v>80</v>
      </c>
      <c r="E185" s="54">
        <v>89</v>
      </c>
      <c r="F185" s="52" t="s">
        <v>992</v>
      </c>
      <c r="G185" s="51" t="s">
        <v>993</v>
      </c>
      <c r="H185" s="50" t="s">
        <v>0</v>
      </c>
      <c r="I185" s="48" t="s">
        <v>3</v>
      </c>
      <c r="J185" s="46" t="s">
        <v>3</v>
      </c>
      <c r="K185" s="45">
        <v>3</v>
      </c>
      <c r="L185" s="42">
        <f t="shared" si="22"/>
        <v>3</v>
      </c>
      <c r="M185" s="342" t="s">
        <v>34</v>
      </c>
      <c r="N185" s="38">
        <f t="shared" si="23"/>
        <v>14</v>
      </c>
      <c r="O185" s="35">
        <f t="shared" si="24"/>
        <v>42</v>
      </c>
      <c r="P185" s="33">
        <f t="shared" si="26"/>
        <v>1213.5</v>
      </c>
      <c r="Q185" s="32">
        <f t="shared" ref="Q185:Q198" si="31">ROUND(P185*1.2,2)</f>
        <v>1456.2</v>
      </c>
      <c r="R185" s="308"/>
      <c r="S185" s="308"/>
      <c r="U185" s="31" t="s">
        <v>1829</v>
      </c>
      <c r="V185" s="31" t="str">
        <f t="shared" si="25"/>
        <v>135188</v>
      </c>
      <c r="W185" s="31">
        <v>1213.5</v>
      </c>
      <c r="X185" s="2"/>
      <c r="Y185" s="347"/>
    </row>
    <row r="186" spans="1:25" ht="15" customHeight="1" x14ac:dyDescent="0.35">
      <c r="A186" s="56" t="s">
        <v>280</v>
      </c>
      <c r="B186" s="55" t="s">
        <v>657</v>
      </c>
      <c r="C186" s="57">
        <v>1000</v>
      </c>
      <c r="D186" s="57">
        <v>80</v>
      </c>
      <c r="E186" s="54">
        <v>102</v>
      </c>
      <c r="F186" s="52" t="s">
        <v>994</v>
      </c>
      <c r="G186" s="51" t="s">
        <v>995</v>
      </c>
      <c r="H186" s="50" t="s">
        <v>0</v>
      </c>
      <c r="I186" s="48"/>
      <c r="J186" s="46" t="s">
        <v>3</v>
      </c>
      <c r="K186" s="45">
        <v>3</v>
      </c>
      <c r="L186" s="42">
        <f t="shared" si="22"/>
        <v>3</v>
      </c>
      <c r="M186" s="342" t="s">
        <v>34</v>
      </c>
      <c r="N186" s="38">
        <f t="shared" si="23"/>
        <v>14</v>
      </c>
      <c r="O186" s="35">
        <f t="shared" si="24"/>
        <v>42</v>
      </c>
      <c r="P186" s="33">
        <f t="shared" si="26"/>
        <v>1252.5</v>
      </c>
      <c r="Q186" s="32">
        <f t="shared" si="31"/>
        <v>1503</v>
      </c>
      <c r="R186" s="308"/>
      <c r="S186" s="308"/>
      <c r="U186" s="31" t="s">
        <v>1829</v>
      </c>
      <c r="V186" s="31" t="str">
        <f t="shared" si="25"/>
        <v>134748</v>
      </c>
      <c r="W186" s="31">
        <v>1252.5</v>
      </c>
      <c r="X186" s="2"/>
      <c r="Y186" s="347"/>
    </row>
    <row r="187" spans="1:25" ht="15" customHeight="1" x14ac:dyDescent="0.35">
      <c r="A187" s="56" t="s">
        <v>280</v>
      </c>
      <c r="B187" s="55" t="s">
        <v>657</v>
      </c>
      <c r="C187" s="57">
        <v>1000</v>
      </c>
      <c r="D187" s="57">
        <v>80</v>
      </c>
      <c r="E187" s="54">
        <v>108</v>
      </c>
      <c r="F187" s="52" t="s">
        <v>996</v>
      </c>
      <c r="G187" s="51" t="s">
        <v>997</v>
      </c>
      <c r="H187" s="50" t="s">
        <v>0</v>
      </c>
      <c r="I187" s="48" t="s">
        <v>3</v>
      </c>
      <c r="J187" s="46" t="s">
        <v>3</v>
      </c>
      <c r="K187" s="45">
        <v>3</v>
      </c>
      <c r="L187" s="42">
        <f t="shared" si="22"/>
        <v>3</v>
      </c>
      <c r="M187" s="342" t="s">
        <v>34</v>
      </c>
      <c r="N187" s="38">
        <f t="shared" si="23"/>
        <v>14</v>
      </c>
      <c r="O187" s="35">
        <f t="shared" si="24"/>
        <v>42</v>
      </c>
      <c r="P187" s="33">
        <f t="shared" si="26"/>
        <v>1266.3</v>
      </c>
      <c r="Q187" s="32">
        <f t="shared" si="31"/>
        <v>1519.56</v>
      </c>
      <c r="R187" s="308"/>
      <c r="S187" s="308"/>
      <c r="U187" s="31" t="s">
        <v>1829</v>
      </c>
      <c r="V187" s="31" t="str">
        <f t="shared" si="25"/>
        <v>135194</v>
      </c>
      <c r="W187" s="31">
        <v>1266.3</v>
      </c>
      <c r="X187" s="2"/>
      <c r="Y187" s="347"/>
    </row>
    <row r="188" spans="1:25" ht="15" customHeight="1" x14ac:dyDescent="0.35">
      <c r="A188" s="56" t="s">
        <v>280</v>
      </c>
      <c r="B188" s="55" t="s">
        <v>657</v>
      </c>
      <c r="C188" s="57">
        <v>1000</v>
      </c>
      <c r="D188" s="57">
        <v>80</v>
      </c>
      <c r="E188" s="54">
        <v>114</v>
      </c>
      <c r="F188" s="52" t="s">
        <v>998</v>
      </c>
      <c r="G188" s="51" t="s">
        <v>999</v>
      </c>
      <c r="H188" s="50" t="s">
        <v>0</v>
      </c>
      <c r="I188" s="48" t="s">
        <v>3</v>
      </c>
      <c r="J188" s="46" t="s">
        <v>3</v>
      </c>
      <c r="K188" s="45">
        <v>3</v>
      </c>
      <c r="L188" s="42">
        <f t="shared" si="22"/>
        <v>3</v>
      </c>
      <c r="M188" s="342" t="s">
        <v>34</v>
      </c>
      <c r="N188" s="38">
        <f t="shared" si="23"/>
        <v>14</v>
      </c>
      <c r="O188" s="35">
        <f t="shared" si="24"/>
        <v>42</v>
      </c>
      <c r="P188" s="33">
        <f t="shared" si="26"/>
        <v>1305.5</v>
      </c>
      <c r="Q188" s="32">
        <f t="shared" si="31"/>
        <v>1566.6</v>
      </c>
      <c r="R188" s="308"/>
      <c r="S188" s="308"/>
      <c r="U188" s="31" t="s">
        <v>1829</v>
      </c>
      <c r="V188" s="31" t="str">
        <f t="shared" si="25"/>
        <v>135200</v>
      </c>
      <c r="W188" s="31">
        <v>1305.5</v>
      </c>
      <c r="X188" s="2"/>
      <c r="Y188" s="347"/>
    </row>
    <row r="189" spans="1:25" ht="15" customHeight="1" x14ac:dyDescent="0.35">
      <c r="A189" s="56" t="s">
        <v>280</v>
      </c>
      <c r="B189" s="55" t="s">
        <v>657</v>
      </c>
      <c r="C189" s="57">
        <v>1000</v>
      </c>
      <c r="D189" s="57">
        <v>80</v>
      </c>
      <c r="E189" s="54">
        <v>133</v>
      </c>
      <c r="F189" s="52" t="s">
        <v>1000</v>
      </c>
      <c r="G189" s="51" t="s">
        <v>1001</v>
      </c>
      <c r="H189" s="50" t="s">
        <v>0</v>
      </c>
      <c r="I189" s="48" t="s">
        <v>3</v>
      </c>
      <c r="J189" s="46" t="s">
        <v>3</v>
      </c>
      <c r="K189" s="45">
        <v>3</v>
      </c>
      <c r="L189" s="42">
        <f t="shared" si="22"/>
        <v>3</v>
      </c>
      <c r="M189" s="342" t="s">
        <v>34</v>
      </c>
      <c r="N189" s="38">
        <f t="shared" si="23"/>
        <v>14</v>
      </c>
      <c r="O189" s="35">
        <f t="shared" si="24"/>
        <v>42</v>
      </c>
      <c r="P189" s="33">
        <f t="shared" si="26"/>
        <v>1350.8</v>
      </c>
      <c r="Q189" s="32">
        <f t="shared" si="31"/>
        <v>1620.96</v>
      </c>
      <c r="R189" s="308"/>
      <c r="S189" s="308"/>
      <c r="U189" s="31" t="s">
        <v>1829</v>
      </c>
      <c r="V189" s="31" t="str">
        <f t="shared" si="25"/>
        <v>135206</v>
      </c>
      <c r="W189" s="31">
        <v>1350.8</v>
      </c>
      <c r="X189" s="2"/>
      <c r="Y189" s="347"/>
    </row>
    <row r="190" spans="1:25" ht="15" customHeight="1" x14ac:dyDescent="0.35">
      <c r="A190" s="56" t="s">
        <v>280</v>
      </c>
      <c r="B190" s="55" t="s">
        <v>657</v>
      </c>
      <c r="C190" s="57">
        <v>1000</v>
      </c>
      <c r="D190" s="57">
        <v>80</v>
      </c>
      <c r="E190" s="54">
        <v>140</v>
      </c>
      <c r="F190" s="52" t="s">
        <v>1002</v>
      </c>
      <c r="G190" s="51" t="s">
        <v>1003</v>
      </c>
      <c r="H190" s="50" t="s">
        <v>0</v>
      </c>
      <c r="I190" s="48"/>
      <c r="J190" s="46" t="s">
        <v>3</v>
      </c>
      <c r="K190" s="45">
        <v>3</v>
      </c>
      <c r="L190" s="42">
        <f t="shared" si="22"/>
        <v>3</v>
      </c>
      <c r="M190" s="342" t="s">
        <v>34</v>
      </c>
      <c r="N190" s="38">
        <f t="shared" si="23"/>
        <v>14</v>
      </c>
      <c r="O190" s="35">
        <f t="shared" si="24"/>
        <v>42</v>
      </c>
      <c r="P190" s="33">
        <f t="shared" si="26"/>
        <v>1462.1</v>
      </c>
      <c r="Q190" s="32">
        <f t="shared" si="31"/>
        <v>1754.52</v>
      </c>
      <c r="R190" s="308"/>
      <c r="S190" s="308"/>
      <c r="U190" s="31" t="s">
        <v>1829</v>
      </c>
      <c r="V190" s="31" t="str">
        <f t="shared" si="25"/>
        <v>134774</v>
      </c>
      <c r="W190" s="31">
        <v>1462.1</v>
      </c>
      <c r="X190" s="2"/>
      <c r="Y190" s="347"/>
    </row>
    <row r="191" spans="1:25" ht="15" customHeight="1" x14ac:dyDescent="0.35">
      <c r="A191" s="56" t="s">
        <v>280</v>
      </c>
      <c r="B191" s="55" t="s">
        <v>657</v>
      </c>
      <c r="C191" s="57">
        <v>1000</v>
      </c>
      <c r="D191" s="57">
        <v>80</v>
      </c>
      <c r="E191" s="54">
        <v>159</v>
      </c>
      <c r="F191" s="52" t="s">
        <v>1004</v>
      </c>
      <c r="G191" s="51" t="s">
        <v>1005</v>
      </c>
      <c r="H191" s="50" t="s">
        <v>0</v>
      </c>
      <c r="I191" s="48" t="s">
        <v>3</v>
      </c>
      <c r="J191" s="46" t="s">
        <v>3</v>
      </c>
      <c r="K191" s="45">
        <v>2</v>
      </c>
      <c r="L191" s="42">
        <f t="shared" si="22"/>
        <v>2</v>
      </c>
      <c r="M191" s="342" t="s">
        <v>34</v>
      </c>
      <c r="N191" s="38">
        <f t="shared" si="23"/>
        <v>20</v>
      </c>
      <c r="O191" s="35">
        <f t="shared" si="24"/>
        <v>40</v>
      </c>
      <c r="P191" s="33">
        <f t="shared" si="26"/>
        <v>1481.7</v>
      </c>
      <c r="Q191" s="32">
        <f t="shared" si="31"/>
        <v>1778.04</v>
      </c>
      <c r="R191" s="308"/>
      <c r="S191" s="308"/>
      <c r="U191" s="31" t="s">
        <v>1829</v>
      </c>
      <c r="V191" s="31" t="str">
        <f t="shared" si="25"/>
        <v>135212</v>
      </c>
      <c r="W191" s="31">
        <v>1481.7</v>
      </c>
      <c r="X191" s="2"/>
      <c r="Y191" s="347"/>
    </row>
    <row r="192" spans="1:25" ht="15" customHeight="1" x14ac:dyDescent="0.35">
      <c r="A192" s="56" t="s">
        <v>280</v>
      </c>
      <c r="B192" s="55" t="s">
        <v>657</v>
      </c>
      <c r="C192" s="57">
        <v>1000</v>
      </c>
      <c r="D192" s="57">
        <v>80</v>
      </c>
      <c r="E192" s="54">
        <v>169</v>
      </c>
      <c r="F192" s="52" t="s">
        <v>1006</v>
      </c>
      <c r="G192" s="51" t="s">
        <v>1007</v>
      </c>
      <c r="H192" s="50" t="s">
        <v>0</v>
      </c>
      <c r="I192" s="48" t="s">
        <v>3</v>
      </c>
      <c r="J192" s="46" t="s">
        <v>3</v>
      </c>
      <c r="K192" s="45">
        <v>2</v>
      </c>
      <c r="L192" s="42">
        <f t="shared" si="22"/>
        <v>2</v>
      </c>
      <c r="M192" s="342" t="s">
        <v>34</v>
      </c>
      <c r="N192" s="38">
        <f t="shared" si="23"/>
        <v>20</v>
      </c>
      <c r="O192" s="35">
        <f t="shared" si="24"/>
        <v>40</v>
      </c>
      <c r="P192" s="33">
        <f t="shared" si="26"/>
        <v>1545.3</v>
      </c>
      <c r="Q192" s="32">
        <f t="shared" si="31"/>
        <v>1854.36</v>
      </c>
      <c r="R192" s="308"/>
      <c r="S192" s="308"/>
      <c r="U192" s="31" t="s">
        <v>1829</v>
      </c>
      <c r="V192" s="31" t="str">
        <f t="shared" si="25"/>
        <v>135218</v>
      </c>
      <c r="W192" s="31">
        <v>1545.3</v>
      </c>
      <c r="X192" s="2"/>
      <c r="Y192" s="347"/>
    </row>
    <row r="193" spans="1:25" ht="15" customHeight="1" x14ac:dyDescent="0.35">
      <c r="A193" s="56" t="s">
        <v>280</v>
      </c>
      <c r="B193" s="55" t="s">
        <v>657</v>
      </c>
      <c r="C193" s="57">
        <v>1000</v>
      </c>
      <c r="D193" s="57">
        <v>80</v>
      </c>
      <c r="E193" s="54">
        <v>194</v>
      </c>
      <c r="F193" s="52" t="s">
        <v>1008</v>
      </c>
      <c r="G193" s="51" t="s">
        <v>1009</v>
      </c>
      <c r="H193" s="50" t="s">
        <v>0</v>
      </c>
      <c r="I193" s="48"/>
      <c r="J193" s="46" t="s">
        <v>3</v>
      </c>
      <c r="K193" s="45">
        <v>2</v>
      </c>
      <c r="L193" s="42">
        <f t="shared" si="22"/>
        <v>2</v>
      </c>
      <c r="M193" s="342" t="s">
        <v>34</v>
      </c>
      <c r="N193" s="38">
        <f t="shared" si="23"/>
        <v>20</v>
      </c>
      <c r="O193" s="35">
        <f t="shared" si="24"/>
        <v>40</v>
      </c>
      <c r="P193" s="33">
        <f t="shared" si="26"/>
        <v>1725.9</v>
      </c>
      <c r="Q193" s="32">
        <f t="shared" si="31"/>
        <v>2071.08</v>
      </c>
      <c r="R193" s="308"/>
      <c r="S193" s="308"/>
      <c r="U193" s="31" t="s">
        <v>1829</v>
      </c>
      <c r="V193" s="31" t="str">
        <f t="shared" si="25"/>
        <v>134797</v>
      </c>
      <c r="W193" s="31">
        <v>1725.9</v>
      </c>
      <c r="X193" s="2"/>
      <c r="Y193" s="347"/>
    </row>
    <row r="194" spans="1:25" ht="15" customHeight="1" x14ac:dyDescent="0.35">
      <c r="A194" s="56" t="s">
        <v>280</v>
      </c>
      <c r="B194" s="55" t="s">
        <v>657</v>
      </c>
      <c r="C194" s="57">
        <v>1000</v>
      </c>
      <c r="D194" s="57">
        <v>80</v>
      </c>
      <c r="E194" s="54">
        <v>205</v>
      </c>
      <c r="F194" s="52" t="s">
        <v>1010</v>
      </c>
      <c r="G194" s="51" t="s">
        <v>1011</v>
      </c>
      <c r="H194" s="50" t="s">
        <v>0</v>
      </c>
      <c r="I194" s="48"/>
      <c r="J194" s="46" t="s">
        <v>3</v>
      </c>
      <c r="K194" s="45">
        <v>2</v>
      </c>
      <c r="L194" s="42">
        <f t="shared" si="22"/>
        <v>2</v>
      </c>
      <c r="M194" s="342" t="s">
        <v>34</v>
      </c>
      <c r="N194" s="38">
        <f t="shared" si="23"/>
        <v>20</v>
      </c>
      <c r="O194" s="35">
        <f t="shared" si="24"/>
        <v>40</v>
      </c>
      <c r="P194" s="33">
        <f t="shared" si="26"/>
        <v>1786.6</v>
      </c>
      <c r="Q194" s="32">
        <f t="shared" si="31"/>
        <v>2143.92</v>
      </c>
      <c r="R194" s="308"/>
      <c r="S194" s="308"/>
      <c r="U194" s="31" t="s">
        <v>1829</v>
      </c>
      <c r="V194" s="31" t="str">
        <f t="shared" si="25"/>
        <v>134805</v>
      </c>
      <c r="W194" s="31">
        <v>1786.6</v>
      </c>
      <c r="X194" s="2"/>
      <c r="Y194" s="347"/>
    </row>
    <row r="195" spans="1:25" ht="15" customHeight="1" x14ac:dyDescent="0.35">
      <c r="A195" s="56" t="s">
        <v>280</v>
      </c>
      <c r="B195" s="55" t="s">
        <v>657</v>
      </c>
      <c r="C195" s="57">
        <v>1000</v>
      </c>
      <c r="D195" s="57">
        <v>80</v>
      </c>
      <c r="E195" s="54">
        <v>219</v>
      </c>
      <c r="F195" s="52" t="s">
        <v>1012</v>
      </c>
      <c r="G195" s="51" t="s">
        <v>1013</v>
      </c>
      <c r="H195" s="50" t="s">
        <v>0</v>
      </c>
      <c r="I195" s="48"/>
      <c r="J195" s="46" t="s">
        <v>3</v>
      </c>
      <c r="K195" s="45">
        <v>2</v>
      </c>
      <c r="L195" s="42">
        <f t="shared" si="22"/>
        <v>2</v>
      </c>
      <c r="M195" s="342" t="s">
        <v>34</v>
      </c>
      <c r="N195" s="38">
        <f t="shared" si="23"/>
        <v>20</v>
      </c>
      <c r="O195" s="35">
        <f t="shared" si="24"/>
        <v>40</v>
      </c>
      <c r="P195" s="33">
        <f t="shared" si="26"/>
        <v>1870.2</v>
      </c>
      <c r="Q195" s="32">
        <f t="shared" si="31"/>
        <v>2244.2399999999998</v>
      </c>
      <c r="R195" s="308"/>
      <c r="S195" s="308"/>
      <c r="U195" s="31" t="s">
        <v>1829</v>
      </c>
      <c r="V195" s="31" t="str">
        <f t="shared" si="25"/>
        <v>134812</v>
      </c>
      <c r="W195" s="31">
        <v>1870.2</v>
      </c>
      <c r="X195" s="2"/>
      <c r="Y195" s="347"/>
    </row>
    <row r="196" spans="1:25" ht="15" customHeight="1" x14ac:dyDescent="0.35">
      <c r="A196" s="56" t="s">
        <v>280</v>
      </c>
      <c r="B196" s="55" t="s">
        <v>657</v>
      </c>
      <c r="C196" s="57">
        <v>1000</v>
      </c>
      <c r="D196" s="57">
        <v>80</v>
      </c>
      <c r="E196" s="54">
        <v>245</v>
      </c>
      <c r="F196" s="52" t="s">
        <v>1014</v>
      </c>
      <c r="G196" s="51" t="s">
        <v>1015</v>
      </c>
      <c r="H196" s="50" t="s">
        <v>0</v>
      </c>
      <c r="I196" s="48"/>
      <c r="J196" s="46" t="s">
        <v>3</v>
      </c>
      <c r="K196" s="45">
        <v>2</v>
      </c>
      <c r="L196" s="42">
        <f t="shared" si="22"/>
        <v>2</v>
      </c>
      <c r="M196" s="342" t="s">
        <v>34</v>
      </c>
      <c r="N196" s="38">
        <f t="shared" si="23"/>
        <v>20</v>
      </c>
      <c r="O196" s="35">
        <f t="shared" si="24"/>
        <v>40</v>
      </c>
      <c r="P196" s="33">
        <f t="shared" si="26"/>
        <v>2167.4</v>
      </c>
      <c r="Q196" s="32">
        <f t="shared" si="31"/>
        <v>2600.88</v>
      </c>
      <c r="R196" s="308"/>
      <c r="S196" s="308"/>
      <c r="U196" s="31" t="s">
        <v>1829</v>
      </c>
      <c r="V196" s="31" t="str">
        <f t="shared" si="25"/>
        <v>269382</v>
      </c>
      <c r="W196" s="31">
        <v>2167.4</v>
      </c>
      <c r="X196" s="2"/>
      <c r="Y196" s="347"/>
    </row>
    <row r="197" spans="1:25" ht="15" customHeight="1" x14ac:dyDescent="0.35">
      <c r="A197" s="56" t="s">
        <v>280</v>
      </c>
      <c r="B197" s="55" t="s">
        <v>657</v>
      </c>
      <c r="C197" s="57">
        <v>1000</v>
      </c>
      <c r="D197" s="54">
        <v>90</v>
      </c>
      <c r="E197" s="54">
        <v>35</v>
      </c>
      <c r="F197" s="52" t="s">
        <v>1016</v>
      </c>
      <c r="G197" s="51" t="s">
        <v>1017</v>
      </c>
      <c r="H197" s="50" t="s">
        <v>0</v>
      </c>
      <c r="I197" s="48"/>
      <c r="J197" s="46" t="s">
        <v>3</v>
      </c>
      <c r="K197" s="45">
        <v>4</v>
      </c>
      <c r="L197" s="42">
        <f t="shared" si="22"/>
        <v>4</v>
      </c>
      <c r="M197" s="344" t="s">
        <v>34</v>
      </c>
      <c r="N197" s="38">
        <f t="shared" si="23"/>
        <v>10</v>
      </c>
      <c r="O197" s="35">
        <f t="shared" si="24"/>
        <v>40</v>
      </c>
      <c r="P197" s="33">
        <f t="shared" si="26"/>
        <v>1000.8</v>
      </c>
      <c r="Q197" s="322">
        <f t="shared" si="31"/>
        <v>1200.96</v>
      </c>
      <c r="R197" s="308"/>
      <c r="S197" s="308"/>
      <c r="U197" s="31" t="s">
        <v>1829</v>
      </c>
      <c r="V197" s="31" t="str">
        <f t="shared" si="25"/>
        <v>134683</v>
      </c>
      <c r="W197" s="31">
        <v>1000.8</v>
      </c>
      <c r="X197" s="2"/>
      <c r="Y197" s="347"/>
    </row>
    <row r="198" spans="1:25" ht="15" customHeight="1" x14ac:dyDescent="0.35">
      <c r="A198" s="56" t="s">
        <v>280</v>
      </c>
      <c r="B198" s="55" t="s">
        <v>657</v>
      </c>
      <c r="C198" s="57">
        <v>1000</v>
      </c>
      <c r="D198" s="57">
        <v>90</v>
      </c>
      <c r="E198" s="54">
        <v>42</v>
      </c>
      <c r="F198" s="52" t="s">
        <v>1018</v>
      </c>
      <c r="G198" s="51" t="s">
        <v>1019</v>
      </c>
      <c r="H198" s="50" t="s">
        <v>0</v>
      </c>
      <c r="I198" s="48"/>
      <c r="J198" s="46" t="s">
        <v>3</v>
      </c>
      <c r="K198" s="45">
        <v>4</v>
      </c>
      <c r="L198" s="42">
        <f t="shared" si="22"/>
        <v>4</v>
      </c>
      <c r="M198" s="344" t="s">
        <v>34</v>
      </c>
      <c r="N198" s="38">
        <f t="shared" si="23"/>
        <v>10</v>
      </c>
      <c r="O198" s="35">
        <f t="shared" si="24"/>
        <v>40</v>
      </c>
      <c r="P198" s="33">
        <f t="shared" si="26"/>
        <v>1042.4000000000001</v>
      </c>
      <c r="Q198" s="322">
        <f t="shared" si="31"/>
        <v>1250.8800000000001</v>
      </c>
      <c r="R198" s="308"/>
      <c r="S198" s="308"/>
      <c r="U198" s="31" t="s">
        <v>1829</v>
      </c>
      <c r="V198" s="31" t="str">
        <f t="shared" si="25"/>
        <v>134689</v>
      </c>
      <c r="W198" s="31">
        <v>1042.4000000000001</v>
      </c>
      <c r="X198" s="2"/>
      <c r="Y198" s="347"/>
    </row>
    <row r="199" spans="1:25" ht="15" customHeight="1" x14ac:dyDescent="0.35">
      <c r="A199" s="56" t="s">
        <v>280</v>
      </c>
      <c r="B199" s="55" t="s">
        <v>657</v>
      </c>
      <c r="C199" s="57">
        <v>1000</v>
      </c>
      <c r="D199" s="57">
        <v>90</v>
      </c>
      <c r="E199" s="54">
        <v>48</v>
      </c>
      <c r="F199" s="52" t="s">
        <v>1020</v>
      </c>
      <c r="G199" s="51" t="s">
        <v>1021</v>
      </c>
      <c r="H199" s="50" t="s">
        <v>0</v>
      </c>
      <c r="I199" s="48"/>
      <c r="J199" s="46" t="s">
        <v>3</v>
      </c>
      <c r="K199" s="45">
        <v>4</v>
      </c>
      <c r="L199" s="42">
        <f t="shared" si="22"/>
        <v>4</v>
      </c>
      <c r="M199" s="342" t="s">
        <v>34</v>
      </c>
      <c r="N199" s="38">
        <f t="shared" si="23"/>
        <v>10</v>
      </c>
      <c r="O199" s="35">
        <f t="shared" si="24"/>
        <v>40</v>
      </c>
      <c r="P199" s="33">
        <f t="shared" si="26"/>
        <v>1072.5</v>
      </c>
      <c r="Q199" s="32">
        <f t="shared" ref="Q199:Q203" si="32">ROUND(P199*1.2,2)</f>
        <v>1287</v>
      </c>
      <c r="R199" s="308"/>
      <c r="S199" s="308"/>
      <c r="U199" s="31" t="s">
        <v>1829</v>
      </c>
      <c r="V199" s="31" t="str">
        <f t="shared" si="25"/>
        <v>134696</v>
      </c>
      <c r="W199" s="31">
        <v>1072.5</v>
      </c>
      <c r="X199" s="2"/>
      <c r="Y199" s="347"/>
    </row>
    <row r="200" spans="1:25" ht="15" customHeight="1" x14ac:dyDescent="0.35">
      <c r="A200" s="56" t="s">
        <v>280</v>
      </c>
      <c r="B200" s="55" t="s">
        <v>657</v>
      </c>
      <c r="C200" s="57">
        <v>1000</v>
      </c>
      <c r="D200" s="57">
        <v>90</v>
      </c>
      <c r="E200" s="54">
        <v>57</v>
      </c>
      <c r="F200" s="52" t="s">
        <v>1022</v>
      </c>
      <c r="G200" s="51" t="s">
        <v>1023</v>
      </c>
      <c r="H200" s="50" t="s">
        <v>0</v>
      </c>
      <c r="I200" s="48"/>
      <c r="J200" s="46" t="s">
        <v>3</v>
      </c>
      <c r="K200" s="45">
        <v>3</v>
      </c>
      <c r="L200" s="42">
        <f t="shared" si="22"/>
        <v>3</v>
      </c>
      <c r="M200" s="342" t="s">
        <v>34</v>
      </c>
      <c r="N200" s="38">
        <f t="shared" si="23"/>
        <v>14</v>
      </c>
      <c r="O200" s="35">
        <f t="shared" si="24"/>
        <v>42</v>
      </c>
      <c r="P200" s="33">
        <f t="shared" si="26"/>
        <v>1180.3</v>
      </c>
      <c r="Q200" s="32">
        <f t="shared" si="32"/>
        <v>1416.36</v>
      </c>
      <c r="R200" s="308"/>
      <c r="S200" s="308"/>
      <c r="U200" s="31" t="s">
        <v>1829</v>
      </c>
      <c r="V200" s="31" t="str">
        <f t="shared" si="25"/>
        <v>134704</v>
      </c>
      <c r="W200" s="31">
        <v>1180.3</v>
      </c>
      <c r="X200" s="2"/>
      <c r="Y200" s="347"/>
    </row>
    <row r="201" spans="1:25" ht="15" customHeight="1" x14ac:dyDescent="0.35">
      <c r="A201" s="56" t="s">
        <v>280</v>
      </c>
      <c r="B201" s="55" t="s">
        <v>657</v>
      </c>
      <c r="C201" s="57">
        <v>1000</v>
      </c>
      <c r="D201" s="57">
        <v>90</v>
      </c>
      <c r="E201" s="54">
        <v>60</v>
      </c>
      <c r="F201" s="52" t="s">
        <v>1024</v>
      </c>
      <c r="G201" s="51" t="s">
        <v>1025</v>
      </c>
      <c r="H201" s="50" t="s">
        <v>0</v>
      </c>
      <c r="I201" s="48"/>
      <c r="J201" s="46" t="s">
        <v>3</v>
      </c>
      <c r="K201" s="45">
        <v>3</v>
      </c>
      <c r="L201" s="42">
        <f t="shared" si="22"/>
        <v>3</v>
      </c>
      <c r="M201" s="344" t="s">
        <v>34</v>
      </c>
      <c r="N201" s="38">
        <f t="shared" si="23"/>
        <v>14</v>
      </c>
      <c r="O201" s="35">
        <f t="shared" si="24"/>
        <v>42</v>
      </c>
      <c r="P201" s="33">
        <f t="shared" si="26"/>
        <v>1220.5999999999999</v>
      </c>
      <c r="Q201" s="322">
        <f t="shared" si="32"/>
        <v>1464.72</v>
      </c>
      <c r="R201" s="308"/>
      <c r="S201" s="308"/>
      <c r="U201" s="31" t="s">
        <v>1829</v>
      </c>
      <c r="V201" s="31" t="str">
        <f t="shared" si="25"/>
        <v>134710</v>
      </c>
      <c r="W201" s="31">
        <v>1220.5999999999999</v>
      </c>
      <c r="X201" s="2"/>
      <c r="Y201" s="347"/>
    </row>
    <row r="202" spans="1:25" ht="15" customHeight="1" x14ac:dyDescent="0.35">
      <c r="A202" s="56" t="s">
        <v>280</v>
      </c>
      <c r="B202" s="55" t="s">
        <v>657</v>
      </c>
      <c r="C202" s="57">
        <v>1000</v>
      </c>
      <c r="D202" s="57">
        <v>90</v>
      </c>
      <c r="E202" s="54">
        <v>64</v>
      </c>
      <c r="F202" s="52" t="s">
        <v>1834</v>
      </c>
      <c r="G202" s="51" t="s">
        <v>1026</v>
      </c>
      <c r="H202" s="50" t="s">
        <v>0</v>
      </c>
      <c r="I202" s="48"/>
      <c r="J202" s="46" t="s">
        <v>3</v>
      </c>
      <c r="K202" s="45">
        <v>3</v>
      </c>
      <c r="L202" s="42">
        <f t="shared" si="22"/>
        <v>3</v>
      </c>
      <c r="M202" s="344" t="s">
        <v>34</v>
      </c>
      <c r="N202" s="38">
        <f t="shared" si="23"/>
        <v>14</v>
      </c>
      <c r="O202" s="35">
        <f t="shared" si="24"/>
        <v>42</v>
      </c>
      <c r="P202" s="33">
        <f t="shared" si="26"/>
        <v>1244.3</v>
      </c>
      <c r="Q202" s="322">
        <f t="shared" si="32"/>
        <v>1493.16</v>
      </c>
      <c r="R202" s="308"/>
      <c r="S202" s="308"/>
      <c r="U202" s="31" t="s">
        <v>1829</v>
      </c>
      <c r="V202" s="31" t="str">
        <f t="shared" si="25"/>
        <v>321300</v>
      </c>
      <c r="W202" s="31">
        <v>1244.3</v>
      </c>
      <c r="X202" s="2"/>
      <c r="Y202" s="347"/>
    </row>
    <row r="203" spans="1:25" ht="15" customHeight="1" x14ac:dyDescent="0.35">
      <c r="A203" s="56" t="s">
        <v>280</v>
      </c>
      <c r="B203" s="55" t="s">
        <v>657</v>
      </c>
      <c r="C203" s="57">
        <v>1000</v>
      </c>
      <c r="D203" s="57">
        <v>90</v>
      </c>
      <c r="E203" s="54">
        <v>70</v>
      </c>
      <c r="F203" s="52" t="s">
        <v>1027</v>
      </c>
      <c r="G203" s="51" t="s">
        <v>1028</v>
      </c>
      <c r="H203" s="50" t="s">
        <v>0</v>
      </c>
      <c r="I203" s="48"/>
      <c r="J203" s="46" t="s">
        <v>3</v>
      </c>
      <c r="K203" s="45">
        <v>3</v>
      </c>
      <c r="L203" s="42">
        <f t="shared" si="22"/>
        <v>3</v>
      </c>
      <c r="M203" s="344" t="s">
        <v>34</v>
      </c>
      <c r="N203" s="38">
        <f t="shared" si="23"/>
        <v>14</v>
      </c>
      <c r="O203" s="35">
        <f t="shared" si="24"/>
        <v>42</v>
      </c>
      <c r="P203" s="33">
        <f t="shared" si="26"/>
        <v>1267.5999999999999</v>
      </c>
      <c r="Q203" s="322">
        <f t="shared" si="32"/>
        <v>1521.12</v>
      </c>
      <c r="R203" s="308"/>
      <c r="S203" s="308"/>
      <c r="U203" s="31" t="s">
        <v>1829</v>
      </c>
      <c r="V203" s="31" t="str">
        <f t="shared" si="25"/>
        <v>134718</v>
      </c>
      <c r="W203" s="31">
        <v>1267.5999999999999</v>
      </c>
      <c r="X203" s="2"/>
      <c r="Y203" s="347"/>
    </row>
    <row r="204" spans="1:25" ht="15" customHeight="1" x14ac:dyDescent="0.35">
      <c r="A204" s="56" t="s">
        <v>280</v>
      </c>
      <c r="B204" s="55" t="s">
        <v>657</v>
      </c>
      <c r="C204" s="57">
        <v>1000</v>
      </c>
      <c r="D204" s="57">
        <v>90</v>
      </c>
      <c r="E204" s="54">
        <v>76</v>
      </c>
      <c r="F204" s="52" t="s">
        <v>1029</v>
      </c>
      <c r="G204" s="51" t="s">
        <v>1030</v>
      </c>
      <c r="H204" s="50" t="s">
        <v>0</v>
      </c>
      <c r="I204" s="48"/>
      <c r="J204" s="46" t="s">
        <v>3</v>
      </c>
      <c r="K204" s="45">
        <v>3</v>
      </c>
      <c r="L204" s="42">
        <f t="shared" si="22"/>
        <v>3</v>
      </c>
      <c r="M204" s="342" t="s">
        <v>34</v>
      </c>
      <c r="N204" s="38">
        <f t="shared" si="23"/>
        <v>14</v>
      </c>
      <c r="O204" s="35">
        <f t="shared" si="24"/>
        <v>42</v>
      </c>
      <c r="P204" s="33">
        <f t="shared" si="26"/>
        <v>1333.9</v>
      </c>
      <c r="Q204" s="32">
        <f t="shared" ref="Q204" si="33">ROUND(P204*1.2,2)</f>
        <v>1600.68</v>
      </c>
      <c r="R204" s="308"/>
      <c r="S204" s="308"/>
      <c r="U204" s="31" t="s">
        <v>1829</v>
      </c>
      <c r="V204" s="31" t="str">
        <f t="shared" si="25"/>
        <v>134725</v>
      </c>
      <c r="W204" s="31">
        <v>1333.9</v>
      </c>
      <c r="X204" s="2"/>
      <c r="Y204" s="347"/>
    </row>
    <row r="205" spans="1:25" ht="15" customHeight="1" x14ac:dyDescent="0.35">
      <c r="A205" s="56" t="s">
        <v>280</v>
      </c>
      <c r="B205" s="55" t="s">
        <v>657</v>
      </c>
      <c r="C205" s="57">
        <v>1000</v>
      </c>
      <c r="D205" s="57">
        <v>90</v>
      </c>
      <c r="E205" s="54">
        <v>83</v>
      </c>
      <c r="F205" s="52" t="s">
        <v>1031</v>
      </c>
      <c r="G205" s="51" t="s">
        <v>1032</v>
      </c>
      <c r="H205" s="50" t="s">
        <v>0</v>
      </c>
      <c r="I205" s="48"/>
      <c r="J205" s="46" t="s">
        <v>3</v>
      </c>
      <c r="K205" s="45">
        <v>3</v>
      </c>
      <c r="L205" s="42">
        <f t="shared" si="22"/>
        <v>3</v>
      </c>
      <c r="M205" s="344" t="s">
        <v>34</v>
      </c>
      <c r="N205" s="38">
        <f t="shared" si="23"/>
        <v>14</v>
      </c>
      <c r="O205" s="35">
        <f t="shared" si="24"/>
        <v>42</v>
      </c>
      <c r="P205" s="33">
        <f t="shared" si="26"/>
        <v>1402.3</v>
      </c>
      <c r="Q205" s="322">
        <f>ROUND(P205*1.2,2)</f>
        <v>1682.76</v>
      </c>
      <c r="R205" s="308"/>
      <c r="S205" s="308"/>
      <c r="U205" s="31" t="s">
        <v>1829</v>
      </c>
      <c r="V205" s="31" t="str">
        <f t="shared" si="25"/>
        <v>134733</v>
      </c>
      <c r="W205" s="31">
        <v>1402.3</v>
      </c>
      <c r="X205" s="2"/>
      <c r="Y205" s="347"/>
    </row>
    <row r="206" spans="1:25" ht="15" customHeight="1" x14ac:dyDescent="0.35">
      <c r="A206" s="56" t="s">
        <v>280</v>
      </c>
      <c r="B206" s="55" t="s">
        <v>657</v>
      </c>
      <c r="C206" s="57">
        <v>1000</v>
      </c>
      <c r="D206" s="57">
        <v>90</v>
      </c>
      <c r="E206" s="54">
        <v>89</v>
      </c>
      <c r="F206" s="52" t="s">
        <v>1033</v>
      </c>
      <c r="G206" s="51" t="s">
        <v>1034</v>
      </c>
      <c r="H206" s="50" t="s">
        <v>0</v>
      </c>
      <c r="I206" s="48"/>
      <c r="J206" s="46" t="s">
        <v>3</v>
      </c>
      <c r="K206" s="45">
        <v>3</v>
      </c>
      <c r="L206" s="42">
        <f t="shared" si="22"/>
        <v>3</v>
      </c>
      <c r="M206" s="342" t="s">
        <v>34</v>
      </c>
      <c r="N206" s="38">
        <f t="shared" si="23"/>
        <v>14</v>
      </c>
      <c r="O206" s="35">
        <f t="shared" si="24"/>
        <v>42</v>
      </c>
      <c r="P206" s="33">
        <f t="shared" si="26"/>
        <v>1485</v>
      </c>
      <c r="Q206" s="32">
        <f t="shared" ref="Q206" si="34">ROUND(P206*1.2,2)</f>
        <v>1782</v>
      </c>
      <c r="R206" s="308"/>
      <c r="S206" s="308"/>
      <c r="U206" s="31" t="s">
        <v>1829</v>
      </c>
      <c r="V206" s="31" t="str">
        <f t="shared" si="25"/>
        <v>134741</v>
      </c>
      <c r="W206" s="31">
        <v>1485</v>
      </c>
      <c r="X206" s="2"/>
      <c r="Y206" s="347"/>
    </row>
    <row r="207" spans="1:25" ht="15" customHeight="1" x14ac:dyDescent="0.35">
      <c r="A207" s="56" t="s">
        <v>280</v>
      </c>
      <c r="B207" s="55" t="s">
        <v>657</v>
      </c>
      <c r="C207" s="57">
        <v>1000</v>
      </c>
      <c r="D207" s="57">
        <v>90</v>
      </c>
      <c r="E207" s="54">
        <v>102</v>
      </c>
      <c r="F207" s="52" t="s">
        <v>1035</v>
      </c>
      <c r="G207" s="51" t="s">
        <v>1036</v>
      </c>
      <c r="H207" s="50" t="s">
        <v>0</v>
      </c>
      <c r="I207" s="48"/>
      <c r="J207" s="46" t="s">
        <v>3</v>
      </c>
      <c r="K207" s="45">
        <v>3</v>
      </c>
      <c r="L207" s="42">
        <f t="shared" si="22"/>
        <v>3</v>
      </c>
      <c r="M207" s="344" t="s">
        <v>34</v>
      </c>
      <c r="N207" s="38">
        <f t="shared" si="23"/>
        <v>14</v>
      </c>
      <c r="O207" s="35">
        <f t="shared" si="24"/>
        <v>42</v>
      </c>
      <c r="P207" s="33">
        <f t="shared" si="26"/>
        <v>1518.2</v>
      </c>
      <c r="Q207" s="322">
        <f>ROUND(P207*1.2,2)</f>
        <v>1821.84</v>
      </c>
      <c r="R207" s="308"/>
      <c r="S207" s="308"/>
      <c r="U207" s="31" t="s">
        <v>1829</v>
      </c>
      <c r="V207" s="31" t="str">
        <f t="shared" si="25"/>
        <v>134749</v>
      </c>
      <c r="W207" s="31">
        <v>1518.2</v>
      </c>
      <c r="X207" s="2"/>
      <c r="Y207" s="347"/>
    </row>
    <row r="208" spans="1:25" ht="15" customHeight="1" x14ac:dyDescent="0.35">
      <c r="A208" s="56" t="s">
        <v>280</v>
      </c>
      <c r="B208" s="55" t="s">
        <v>657</v>
      </c>
      <c r="C208" s="57">
        <v>1000</v>
      </c>
      <c r="D208" s="57">
        <v>90</v>
      </c>
      <c r="E208" s="54">
        <v>108</v>
      </c>
      <c r="F208" s="52" t="s">
        <v>1037</v>
      </c>
      <c r="G208" s="51" t="s">
        <v>1038</v>
      </c>
      <c r="H208" s="50" t="s">
        <v>0</v>
      </c>
      <c r="I208" s="48"/>
      <c r="J208" s="46" t="s">
        <v>3</v>
      </c>
      <c r="K208" s="45">
        <v>3</v>
      </c>
      <c r="L208" s="42">
        <f t="shared" si="22"/>
        <v>3</v>
      </c>
      <c r="M208" s="342" t="s">
        <v>34</v>
      </c>
      <c r="N208" s="38">
        <f t="shared" si="23"/>
        <v>14</v>
      </c>
      <c r="O208" s="35">
        <f t="shared" si="24"/>
        <v>42</v>
      </c>
      <c r="P208" s="33">
        <f t="shared" si="26"/>
        <v>1548.6</v>
      </c>
      <c r="Q208" s="32">
        <f t="shared" ref="Q208:Q220" si="35">ROUND(P208*1.2,2)</f>
        <v>1858.32</v>
      </c>
      <c r="R208" s="308"/>
      <c r="S208" s="308"/>
      <c r="U208" s="31" t="s">
        <v>1829</v>
      </c>
      <c r="V208" s="31" t="str">
        <f t="shared" si="25"/>
        <v>134756</v>
      </c>
      <c r="W208" s="31">
        <v>1548.6</v>
      </c>
      <c r="X208" s="2"/>
      <c r="Y208" s="347"/>
    </row>
    <row r="209" spans="1:25" ht="15" customHeight="1" x14ac:dyDescent="0.35">
      <c r="A209" s="56" t="s">
        <v>280</v>
      </c>
      <c r="B209" s="55" t="s">
        <v>657</v>
      </c>
      <c r="C209" s="57">
        <v>1000</v>
      </c>
      <c r="D209" s="57">
        <v>90</v>
      </c>
      <c r="E209" s="54">
        <v>114</v>
      </c>
      <c r="F209" s="52" t="s">
        <v>1039</v>
      </c>
      <c r="G209" s="51" t="s">
        <v>1040</v>
      </c>
      <c r="H209" s="50" t="s">
        <v>0</v>
      </c>
      <c r="I209" s="48"/>
      <c r="J209" s="46" t="s">
        <v>3</v>
      </c>
      <c r="K209" s="45">
        <v>3</v>
      </c>
      <c r="L209" s="42">
        <f t="shared" ref="L209:L272" si="36">K209</f>
        <v>3</v>
      </c>
      <c r="M209" s="342" t="s">
        <v>34</v>
      </c>
      <c r="N209" s="38">
        <f t="shared" ref="N209:N272" si="37">IF(M209="A",1,IF(M209="B", ROUNDUP(10/L209,0),ROUNDUP(40/L209,0)))</f>
        <v>14</v>
      </c>
      <c r="O209" s="35">
        <f t="shared" ref="O209:O272" si="38">N209*L209</f>
        <v>42</v>
      </c>
      <c r="P209" s="33">
        <f t="shared" si="26"/>
        <v>1616.3</v>
      </c>
      <c r="Q209" s="32">
        <f t="shared" si="35"/>
        <v>1939.56</v>
      </c>
      <c r="R209" s="308"/>
      <c r="S209" s="308"/>
      <c r="U209" s="31" t="s">
        <v>1829</v>
      </c>
      <c r="V209" s="31" t="str">
        <f t="shared" ref="V209:V272" si="39">TEXT(F209,0)</f>
        <v>134763</v>
      </c>
      <c r="W209" s="31">
        <v>1616.3</v>
      </c>
      <c r="X209" s="2"/>
      <c r="Y209" s="347"/>
    </row>
    <row r="210" spans="1:25" ht="15" customHeight="1" x14ac:dyDescent="0.35">
      <c r="A210" s="56" t="s">
        <v>280</v>
      </c>
      <c r="B210" s="55" t="s">
        <v>657</v>
      </c>
      <c r="C210" s="57">
        <v>1000</v>
      </c>
      <c r="D210" s="57">
        <v>90</v>
      </c>
      <c r="E210" s="54">
        <v>133</v>
      </c>
      <c r="F210" s="52" t="s">
        <v>1041</v>
      </c>
      <c r="G210" s="51" t="s">
        <v>1042</v>
      </c>
      <c r="H210" s="50" t="s">
        <v>0</v>
      </c>
      <c r="I210" s="48"/>
      <c r="J210" s="46" t="s">
        <v>3</v>
      </c>
      <c r="K210" s="45">
        <v>2</v>
      </c>
      <c r="L210" s="42">
        <f t="shared" si="36"/>
        <v>2</v>
      </c>
      <c r="M210" s="342" t="s">
        <v>34</v>
      </c>
      <c r="N210" s="38">
        <f t="shared" si="37"/>
        <v>20</v>
      </c>
      <c r="O210" s="35">
        <f t="shared" si="38"/>
        <v>40</v>
      </c>
      <c r="P210" s="33">
        <f t="shared" ref="P210:P273" si="40">ROUND(W210*(1-$Q$12),2)</f>
        <v>1695.8</v>
      </c>
      <c r="Q210" s="32">
        <f t="shared" si="35"/>
        <v>2034.96</v>
      </c>
      <c r="R210" s="308"/>
      <c r="S210" s="308"/>
      <c r="U210" s="31" t="s">
        <v>1829</v>
      </c>
      <c r="V210" s="31" t="str">
        <f t="shared" si="39"/>
        <v>134769</v>
      </c>
      <c r="W210" s="31">
        <v>1695.8</v>
      </c>
      <c r="X210" s="2"/>
      <c r="Y210" s="347"/>
    </row>
    <row r="211" spans="1:25" ht="15" customHeight="1" x14ac:dyDescent="0.35">
      <c r="A211" s="56" t="s">
        <v>280</v>
      </c>
      <c r="B211" s="55" t="s">
        <v>657</v>
      </c>
      <c r="C211" s="57">
        <v>1000</v>
      </c>
      <c r="D211" s="57">
        <v>90</v>
      </c>
      <c r="E211" s="54">
        <v>140</v>
      </c>
      <c r="F211" s="52" t="s">
        <v>1043</v>
      </c>
      <c r="G211" s="51" t="s">
        <v>1044</v>
      </c>
      <c r="H211" s="50" t="s">
        <v>0</v>
      </c>
      <c r="I211" s="48"/>
      <c r="J211" s="46" t="s">
        <v>3</v>
      </c>
      <c r="K211" s="45">
        <v>2</v>
      </c>
      <c r="L211" s="42">
        <f t="shared" si="36"/>
        <v>2</v>
      </c>
      <c r="M211" s="342" t="s">
        <v>34</v>
      </c>
      <c r="N211" s="38">
        <f t="shared" si="37"/>
        <v>20</v>
      </c>
      <c r="O211" s="35">
        <f t="shared" si="38"/>
        <v>40</v>
      </c>
      <c r="P211" s="33">
        <f t="shared" si="40"/>
        <v>1765.5</v>
      </c>
      <c r="Q211" s="32">
        <f t="shared" si="35"/>
        <v>2118.6</v>
      </c>
      <c r="R211" s="308"/>
      <c r="S211" s="308"/>
      <c r="U211" s="31" t="s">
        <v>1829</v>
      </c>
      <c r="V211" s="31" t="str">
        <f t="shared" si="39"/>
        <v>134775</v>
      </c>
      <c r="W211" s="31">
        <v>1765.5</v>
      </c>
      <c r="X211" s="2"/>
      <c r="Y211" s="347"/>
    </row>
    <row r="212" spans="1:25" ht="15" customHeight="1" x14ac:dyDescent="0.35">
      <c r="A212" s="56" t="s">
        <v>280</v>
      </c>
      <c r="B212" s="55" t="s">
        <v>657</v>
      </c>
      <c r="C212" s="57">
        <v>1000</v>
      </c>
      <c r="D212" s="57">
        <v>90</v>
      </c>
      <c r="E212" s="54">
        <v>159</v>
      </c>
      <c r="F212" s="52" t="s">
        <v>1045</v>
      </c>
      <c r="G212" s="51" t="s">
        <v>1046</v>
      </c>
      <c r="H212" s="50" t="s">
        <v>0</v>
      </c>
      <c r="I212" s="48"/>
      <c r="J212" s="46" t="s">
        <v>3</v>
      </c>
      <c r="K212" s="45">
        <v>2</v>
      </c>
      <c r="L212" s="42">
        <f t="shared" si="36"/>
        <v>2</v>
      </c>
      <c r="M212" s="342" t="s">
        <v>34</v>
      </c>
      <c r="N212" s="38">
        <f t="shared" si="37"/>
        <v>20</v>
      </c>
      <c r="O212" s="35">
        <f t="shared" si="38"/>
        <v>40</v>
      </c>
      <c r="P212" s="33">
        <f t="shared" si="40"/>
        <v>1830</v>
      </c>
      <c r="Q212" s="32">
        <f t="shared" si="35"/>
        <v>2196</v>
      </c>
      <c r="R212" s="308"/>
      <c r="S212" s="308"/>
      <c r="U212" s="31" t="s">
        <v>1829</v>
      </c>
      <c r="V212" s="31" t="str">
        <f t="shared" si="39"/>
        <v>134783</v>
      </c>
      <c r="W212" s="31">
        <v>1830</v>
      </c>
      <c r="X212" s="2"/>
      <c r="Y212" s="347"/>
    </row>
    <row r="213" spans="1:25" ht="15" customHeight="1" x14ac:dyDescent="0.35">
      <c r="A213" s="56" t="s">
        <v>280</v>
      </c>
      <c r="B213" s="55" t="s">
        <v>657</v>
      </c>
      <c r="C213" s="57">
        <v>1000</v>
      </c>
      <c r="D213" s="57">
        <v>90</v>
      </c>
      <c r="E213" s="54">
        <v>169</v>
      </c>
      <c r="F213" s="52" t="s">
        <v>1047</v>
      </c>
      <c r="G213" s="51" t="s">
        <v>1048</v>
      </c>
      <c r="H213" s="50" t="s">
        <v>0</v>
      </c>
      <c r="I213" s="48"/>
      <c r="J213" s="46" t="s">
        <v>3</v>
      </c>
      <c r="K213" s="45">
        <v>2</v>
      </c>
      <c r="L213" s="42">
        <f t="shared" si="36"/>
        <v>2</v>
      </c>
      <c r="M213" s="342" t="s">
        <v>34</v>
      </c>
      <c r="N213" s="38">
        <f t="shared" si="37"/>
        <v>20</v>
      </c>
      <c r="O213" s="35">
        <f t="shared" si="38"/>
        <v>40</v>
      </c>
      <c r="P213" s="33">
        <f t="shared" si="40"/>
        <v>1891.6</v>
      </c>
      <c r="Q213" s="32">
        <f t="shared" si="35"/>
        <v>2269.92</v>
      </c>
      <c r="R213" s="308"/>
      <c r="S213" s="308"/>
      <c r="U213" s="31" t="s">
        <v>1829</v>
      </c>
      <c r="V213" s="31" t="str">
        <f t="shared" si="39"/>
        <v>234457</v>
      </c>
      <c r="W213" s="31">
        <v>1891.6</v>
      </c>
      <c r="X213" s="2"/>
      <c r="Y213" s="347"/>
    </row>
    <row r="214" spans="1:25" ht="15" customHeight="1" x14ac:dyDescent="0.35">
      <c r="A214" s="56" t="s">
        <v>280</v>
      </c>
      <c r="B214" s="55" t="s">
        <v>657</v>
      </c>
      <c r="C214" s="57">
        <v>1000</v>
      </c>
      <c r="D214" s="57">
        <v>90</v>
      </c>
      <c r="E214" s="54">
        <v>194</v>
      </c>
      <c r="F214" s="52" t="s">
        <v>1049</v>
      </c>
      <c r="G214" s="51" t="s">
        <v>1050</v>
      </c>
      <c r="H214" s="50" t="s">
        <v>0</v>
      </c>
      <c r="I214" s="48"/>
      <c r="J214" s="46" t="s">
        <v>3</v>
      </c>
      <c r="K214" s="45">
        <v>2</v>
      </c>
      <c r="L214" s="42">
        <f t="shared" si="36"/>
        <v>2</v>
      </c>
      <c r="M214" s="342" t="s">
        <v>34</v>
      </c>
      <c r="N214" s="38">
        <f t="shared" si="37"/>
        <v>20</v>
      </c>
      <c r="O214" s="35">
        <f t="shared" si="38"/>
        <v>40</v>
      </c>
      <c r="P214" s="33">
        <f t="shared" si="40"/>
        <v>1967</v>
      </c>
      <c r="Q214" s="32">
        <f t="shared" si="35"/>
        <v>2360.4</v>
      </c>
      <c r="R214" s="308"/>
      <c r="S214" s="308"/>
      <c r="U214" s="31" t="s">
        <v>1829</v>
      </c>
      <c r="V214" s="31" t="str">
        <f t="shared" si="39"/>
        <v>134798</v>
      </c>
      <c r="W214" s="31">
        <v>1967</v>
      </c>
      <c r="X214" s="2"/>
      <c r="Y214" s="347"/>
    </row>
    <row r="215" spans="1:25" ht="15" customHeight="1" x14ac:dyDescent="0.35">
      <c r="A215" s="56" t="s">
        <v>280</v>
      </c>
      <c r="B215" s="55" t="s">
        <v>657</v>
      </c>
      <c r="C215" s="57">
        <v>1000</v>
      </c>
      <c r="D215" s="57">
        <v>90</v>
      </c>
      <c r="E215" s="54">
        <v>205</v>
      </c>
      <c r="F215" s="52" t="s">
        <v>1051</v>
      </c>
      <c r="G215" s="51" t="s">
        <v>1052</v>
      </c>
      <c r="H215" s="50" t="s">
        <v>0</v>
      </c>
      <c r="I215" s="48"/>
      <c r="J215" s="46" t="s">
        <v>3</v>
      </c>
      <c r="K215" s="45">
        <v>2</v>
      </c>
      <c r="L215" s="42">
        <f t="shared" si="36"/>
        <v>2</v>
      </c>
      <c r="M215" s="342" t="s">
        <v>34</v>
      </c>
      <c r="N215" s="38">
        <f t="shared" si="37"/>
        <v>20</v>
      </c>
      <c r="O215" s="35">
        <f t="shared" si="38"/>
        <v>40</v>
      </c>
      <c r="P215" s="33">
        <f t="shared" si="40"/>
        <v>2044.5</v>
      </c>
      <c r="Q215" s="32">
        <f t="shared" si="35"/>
        <v>2453.4</v>
      </c>
      <c r="R215" s="308"/>
      <c r="S215" s="308"/>
      <c r="U215" s="31" t="s">
        <v>1829</v>
      </c>
      <c r="V215" s="31" t="str">
        <f t="shared" si="39"/>
        <v>134806</v>
      </c>
      <c r="W215" s="31">
        <v>2044.5</v>
      </c>
      <c r="X215" s="2"/>
      <c r="Y215" s="347"/>
    </row>
    <row r="216" spans="1:25" ht="15" customHeight="1" x14ac:dyDescent="0.35">
      <c r="A216" s="56" t="s">
        <v>280</v>
      </c>
      <c r="B216" s="55" t="s">
        <v>657</v>
      </c>
      <c r="C216" s="57">
        <v>1000</v>
      </c>
      <c r="D216" s="57">
        <v>90</v>
      </c>
      <c r="E216" s="54">
        <v>219</v>
      </c>
      <c r="F216" s="52" t="s">
        <v>1053</v>
      </c>
      <c r="G216" s="51" t="s">
        <v>1054</v>
      </c>
      <c r="H216" s="50" t="s">
        <v>0</v>
      </c>
      <c r="I216" s="48"/>
      <c r="J216" s="46" t="s">
        <v>3</v>
      </c>
      <c r="K216" s="45">
        <v>2</v>
      </c>
      <c r="L216" s="42">
        <f t="shared" si="36"/>
        <v>2</v>
      </c>
      <c r="M216" s="342" t="s">
        <v>34</v>
      </c>
      <c r="N216" s="38">
        <f t="shared" si="37"/>
        <v>20</v>
      </c>
      <c r="O216" s="35">
        <f t="shared" si="38"/>
        <v>40</v>
      </c>
      <c r="P216" s="33">
        <f t="shared" si="40"/>
        <v>2151.8000000000002</v>
      </c>
      <c r="Q216" s="32">
        <f t="shared" si="35"/>
        <v>2582.16</v>
      </c>
      <c r="R216" s="308"/>
      <c r="S216" s="308"/>
      <c r="U216" s="31" t="s">
        <v>1829</v>
      </c>
      <c r="V216" s="31" t="str">
        <f t="shared" si="39"/>
        <v>241813</v>
      </c>
      <c r="W216" s="31">
        <v>2151.8000000000002</v>
      </c>
      <c r="X216" s="2"/>
      <c r="Y216" s="347"/>
    </row>
    <row r="217" spans="1:25" ht="15" customHeight="1" x14ac:dyDescent="0.35">
      <c r="A217" s="56" t="s">
        <v>280</v>
      </c>
      <c r="B217" s="55" t="s">
        <v>657</v>
      </c>
      <c r="C217" s="57">
        <v>1000</v>
      </c>
      <c r="D217" s="57">
        <v>90</v>
      </c>
      <c r="E217" s="54">
        <v>245</v>
      </c>
      <c r="F217" s="52" t="s">
        <v>1055</v>
      </c>
      <c r="G217" s="51" t="s">
        <v>1056</v>
      </c>
      <c r="H217" s="50" t="s">
        <v>0</v>
      </c>
      <c r="I217" s="48"/>
      <c r="J217" s="46" t="s">
        <v>3</v>
      </c>
      <c r="K217" s="45">
        <v>2</v>
      </c>
      <c r="L217" s="42">
        <f t="shared" si="36"/>
        <v>2</v>
      </c>
      <c r="M217" s="342" t="s">
        <v>34</v>
      </c>
      <c r="N217" s="38">
        <f t="shared" si="37"/>
        <v>20</v>
      </c>
      <c r="O217" s="35">
        <f t="shared" si="38"/>
        <v>40</v>
      </c>
      <c r="P217" s="33">
        <f t="shared" si="40"/>
        <v>2276.3000000000002</v>
      </c>
      <c r="Q217" s="32">
        <f t="shared" si="35"/>
        <v>2731.56</v>
      </c>
      <c r="R217" s="308"/>
      <c r="S217" s="308"/>
      <c r="U217" s="31" t="s">
        <v>1829</v>
      </c>
      <c r="V217" s="31" t="str">
        <f t="shared" si="39"/>
        <v>134819</v>
      </c>
      <c r="W217" s="31">
        <v>2276.3000000000002</v>
      </c>
      <c r="X217" s="2"/>
      <c r="Y217" s="347"/>
    </row>
    <row r="218" spans="1:25" ht="15" customHeight="1" x14ac:dyDescent="0.35">
      <c r="A218" s="56" t="s">
        <v>280</v>
      </c>
      <c r="B218" s="55" t="s">
        <v>657</v>
      </c>
      <c r="C218" s="57">
        <v>1000</v>
      </c>
      <c r="D218" s="54">
        <v>100</v>
      </c>
      <c r="E218" s="54">
        <v>35</v>
      </c>
      <c r="F218" s="52" t="s">
        <v>1057</v>
      </c>
      <c r="G218" s="51" t="s">
        <v>1058</v>
      </c>
      <c r="H218" s="50" t="s">
        <v>0</v>
      </c>
      <c r="I218" s="48"/>
      <c r="J218" s="46" t="s">
        <v>3</v>
      </c>
      <c r="K218" s="45">
        <v>4</v>
      </c>
      <c r="L218" s="42">
        <f t="shared" si="36"/>
        <v>4</v>
      </c>
      <c r="M218" s="342" t="s">
        <v>34</v>
      </c>
      <c r="N218" s="38">
        <f t="shared" si="37"/>
        <v>10</v>
      </c>
      <c r="O218" s="35">
        <f t="shared" si="38"/>
        <v>40</v>
      </c>
      <c r="P218" s="33">
        <f t="shared" si="40"/>
        <v>1194.5999999999999</v>
      </c>
      <c r="Q218" s="32">
        <f t="shared" si="35"/>
        <v>1433.52</v>
      </c>
      <c r="R218" s="308"/>
      <c r="S218" s="308"/>
      <c r="U218" s="31" t="s">
        <v>1829</v>
      </c>
      <c r="V218" s="31" t="str">
        <f t="shared" si="39"/>
        <v>134684</v>
      </c>
      <c r="W218" s="31">
        <v>1194.5999999999999</v>
      </c>
      <c r="X218" s="2"/>
      <c r="Y218" s="347"/>
    </row>
    <row r="219" spans="1:25" ht="15" customHeight="1" x14ac:dyDescent="0.35">
      <c r="A219" s="56" t="s">
        <v>280</v>
      </c>
      <c r="B219" s="55" t="s">
        <v>657</v>
      </c>
      <c r="C219" s="57">
        <v>1000</v>
      </c>
      <c r="D219" s="57">
        <v>100</v>
      </c>
      <c r="E219" s="54">
        <v>42</v>
      </c>
      <c r="F219" s="52" t="s">
        <v>1059</v>
      </c>
      <c r="G219" s="51" t="s">
        <v>1060</v>
      </c>
      <c r="H219" s="50" t="s">
        <v>0</v>
      </c>
      <c r="I219" s="48"/>
      <c r="J219" s="46" t="s">
        <v>3</v>
      </c>
      <c r="K219" s="45">
        <v>3</v>
      </c>
      <c r="L219" s="42">
        <f t="shared" si="36"/>
        <v>3</v>
      </c>
      <c r="M219" s="344" t="s">
        <v>34</v>
      </c>
      <c r="N219" s="38">
        <f t="shared" si="37"/>
        <v>14</v>
      </c>
      <c r="O219" s="35">
        <f t="shared" si="38"/>
        <v>42</v>
      </c>
      <c r="P219" s="33">
        <f t="shared" si="40"/>
        <v>1243.7</v>
      </c>
      <c r="Q219" s="322">
        <f t="shared" si="35"/>
        <v>1492.44</v>
      </c>
      <c r="R219" s="308"/>
      <c r="S219" s="308"/>
      <c r="U219" s="31" t="s">
        <v>1829</v>
      </c>
      <c r="V219" s="31" t="str">
        <f t="shared" si="39"/>
        <v>134690</v>
      </c>
      <c r="W219" s="31">
        <v>1243.7</v>
      </c>
      <c r="X219" s="2"/>
      <c r="Y219" s="347"/>
    </row>
    <row r="220" spans="1:25" ht="15" customHeight="1" x14ac:dyDescent="0.35">
      <c r="A220" s="56" t="s">
        <v>280</v>
      </c>
      <c r="B220" s="55" t="s">
        <v>657</v>
      </c>
      <c r="C220" s="57">
        <v>1000</v>
      </c>
      <c r="D220" s="57">
        <v>100</v>
      </c>
      <c r="E220" s="54">
        <v>45</v>
      </c>
      <c r="F220" s="277" t="s">
        <v>549</v>
      </c>
      <c r="G220" s="51" t="s">
        <v>1061</v>
      </c>
      <c r="H220" s="50" t="s">
        <v>0</v>
      </c>
      <c r="I220" s="48"/>
      <c r="J220" s="46" t="s">
        <v>3</v>
      </c>
      <c r="K220" s="45">
        <v>3</v>
      </c>
      <c r="L220" s="42">
        <f t="shared" si="36"/>
        <v>3</v>
      </c>
      <c r="M220" s="344" t="s">
        <v>34</v>
      </c>
      <c r="N220" s="38">
        <f t="shared" si="37"/>
        <v>14</v>
      </c>
      <c r="O220" s="35">
        <f t="shared" si="38"/>
        <v>42</v>
      </c>
      <c r="P220" s="33">
        <f t="shared" si="40"/>
        <v>1268.7</v>
      </c>
      <c r="Q220" s="322">
        <f t="shared" si="35"/>
        <v>1522.44</v>
      </c>
      <c r="R220" s="308"/>
      <c r="S220" s="308"/>
      <c r="U220" s="31" t="s">
        <v>1829</v>
      </c>
      <c r="V220" s="31" t="str">
        <f t="shared" si="39"/>
        <v>no code</v>
      </c>
      <c r="W220" s="31">
        <v>1268.7</v>
      </c>
      <c r="X220" s="2"/>
      <c r="Y220" s="347"/>
    </row>
    <row r="221" spans="1:25" ht="15" customHeight="1" x14ac:dyDescent="0.35">
      <c r="A221" s="56" t="s">
        <v>280</v>
      </c>
      <c r="B221" s="55" t="s">
        <v>657</v>
      </c>
      <c r="C221" s="57">
        <v>1000</v>
      </c>
      <c r="D221" s="57">
        <v>100</v>
      </c>
      <c r="E221" s="54">
        <v>48</v>
      </c>
      <c r="F221" s="52" t="s">
        <v>1062</v>
      </c>
      <c r="G221" s="51" t="s">
        <v>1063</v>
      </c>
      <c r="H221" s="50" t="s">
        <v>0</v>
      </c>
      <c r="I221" s="48"/>
      <c r="J221" s="46" t="s">
        <v>3</v>
      </c>
      <c r="K221" s="45">
        <v>3</v>
      </c>
      <c r="L221" s="42">
        <f t="shared" si="36"/>
        <v>3</v>
      </c>
      <c r="M221" s="342" t="s">
        <v>34</v>
      </c>
      <c r="N221" s="38">
        <f t="shared" si="37"/>
        <v>14</v>
      </c>
      <c r="O221" s="35">
        <f t="shared" si="38"/>
        <v>42</v>
      </c>
      <c r="P221" s="33">
        <f t="shared" si="40"/>
        <v>1296</v>
      </c>
      <c r="Q221" s="32">
        <f t="shared" ref="Q221:Q225" si="41">ROUND(P221*1.2,2)</f>
        <v>1555.2</v>
      </c>
      <c r="R221" s="308"/>
      <c r="S221" s="308"/>
      <c r="U221" s="31" t="s">
        <v>1829</v>
      </c>
      <c r="V221" s="31" t="str">
        <f t="shared" si="39"/>
        <v>134697</v>
      </c>
      <c r="W221" s="31">
        <v>1296</v>
      </c>
      <c r="X221" s="2"/>
      <c r="Y221" s="347"/>
    </row>
    <row r="222" spans="1:25" ht="15" customHeight="1" x14ac:dyDescent="0.35">
      <c r="A222" s="56" t="s">
        <v>280</v>
      </c>
      <c r="B222" s="55" t="s">
        <v>657</v>
      </c>
      <c r="C222" s="57">
        <v>1000</v>
      </c>
      <c r="D222" s="57">
        <v>100</v>
      </c>
      <c r="E222" s="54">
        <v>57</v>
      </c>
      <c r="F222" s="52" t="s">
        <v>1064</v>
      </c>
      <c r="G222" s="51" t="s">
        <v>1065</v>
      </c>
      <c r="H222" s="50" t="s">
        <v>0</v>
      </c>
      <c r="I222" s="48"/>
      <c r="J222" s="46" t="s">
        <v>3</v>
      </c>
      <c r="K222" s="45">
        <v>3</v>
      </c>
      <c r="L222" s="42">
        <f t="shared" si="36"/>
        <v>3</v>
      </c>
      <c r="M222" s="342" t="s">
        <v>34</v>
      </c>
      <c r="N222" s="38">
        <f t="shared" si="37"/>
        <v>14</v>
      </c>
      <c r="O222" s="35">
        <f t="shared" si="38"/>
        <v>42</v>
      </c>
      <c r="P222" s="33">
        <f t="shared" si="40"/>
        <v>1398.1</v>
      </c>
      <c r="Q222" s="32">
        <f t="shared" si="41"/>
        <v>1677.72</v>
      </c>
      <c r="R222" s="308"/>
      <c r="S222" s="308"/>
      <c r="U222" s="31" t="s">
        <v>1829</v>
      </c>
      <c r="V222" s="31" t="str">
        <f t="shared" si="39"/>
        <v>134705</v>
      </c>
      <c r="W222" s="31">
        <v>1398.1</v>
      </c>
      <c r="X222" s="2"/>
      <c r="Y222" s="347"/>
    </row>
    <row r="223" spans="1:25" ht="15" customHeight="1" x14ac:dyDescent="0.35">
      <c r="A223" s="56" t="s">
        <v>280</v>
      </c>
      <c r="B223" s="55" t="s">
        <v>657</v>
      </c>
      <c r="C223" s="57">
        <v>1000</v>
      </c>
      <c r="D223" s="57">
        <v>100</v>
      </c>
      <c r="E223" s="54">
        <v>60</v>
      </c>
      <c r="F223" s="52" t="s">
        <v>1066</v>
      </c>
      <c r="G223" s="51" t="s">
        <v>1067</v>
      </c>
      <c r="H223" s="50" t="s">
        <v>0</v>
      </c>
      <c r="I223" s="48"/>
      <c r="J223" s="46" t="s">
        <v>3</v>
      </c>
      <c r="K223" s="45">
        <v>3</v>
      </c>
      <c r="L223" s="42">
        <f t="shared" si="36"/>
        <v>3</v>
      </c>
      <c r="M223" s="342" t="s">
        <v>34</v>
      </c>
      <c r="N223" s="38">
        <f t="shared" si="37"/>
        <v>14</v>
      </c>
      <c r="O223" s="35">
        <f t="shared" si="38"/>
        <v>42</v>
      </c>
      <c r="P223" s="33">
        <f t="shared" si="40"/>
        <v>1476</v>
      </c>
      <c r="Q223" s="32">
        <f t="shared" si="41"/>
        <v>1771.2</v>
      </c>
      <c r="R223" s="308"/>
      <c r="S223" s="308"/>
      <c r="U223" s="31" t="s">
        <v>1829</v>
      </c>
      <c r="V223" s="31" t="str">
        <f t="shared" si="39"/>
        <v>134711</v>
      </c>
      <c r="W223" s="31">
        <v>1476</v>
      </c>
      <c r="X223" s="2"/>
      <c r="Y223" s="347"/>
    </row>
    <row r="224" spans="1:25" ht="15" customHeight="1" x14ac:dyDescent="0.35">
      <c r="A224" s="56" t="s">
        <v>280</v>
      </c>
      <c r="B224" s="55" t="s">
        <v>657</v>
      </c>
      <c r="C224" s="57">
        <v>1000</v>
      </c>
      <c r="D224" s="57">
        <v>100</v>
      </c>
      <c r="E224" s="54">
        <v>70</v>
      </c>
      <c r="F224" s="52" t="s">
        <v>1068</v>
      </c>
      <c r="G224" s="51" t="s">
        <v>1069</v>
      </c>
      <c r="H224" s="50" t="s">
        <v>0</v>
      </c>
      <c r="I224" s="48"/>
      <c r="J224" s="46" t="s">
        <v>3</v>
      </c>
      <c r="K224" s="45">
        <v>3</v>
      </c>
      <c r="L224" s="42">
        <f t="shared" si="36"/>
        <v>3</v>
      </c>
      <c r="M224" s="342" t="s">
        <v>34</v>
      </c>
      <c r="N224" s="38">
        <f t="shared" si="37"/>
        <v>14</v>
      </c>
      <c r="O224" s="35">
        <f t="shared" si="38"/>
        <v>42</v>
      </c>
      <c r="P224" s="33">
        <f t="shared" si="40"/>
        <v>1542.6</v>
      </c>
      <c r="Q224" s="32">
        <f t="shared" si="41"/>
        <v>1851.12</v>
      </c>
      <c r="R224" s="308"/>
      <c r="S224" s="308"/>
      <c r="U224" s="31" t="s">
        <v>1829</v>
      </c>
      <c r="V224" s="31" t="str">
        <f t="shared" si="39"/>
        <v>134719</v>
      </c>
      <c r="W224" s="31">
        <v>1542.6</v>
      </c>
      <c r="X224" s="2"/>
      <c r="Y224" s="347"/>
    </row>
    <row r="225" spans="1:25" ht="15" customHeight="1" x14ac:dyDescent="0.35">
      <c r="A225" s="56" t="s">
        <v>280</v>
      </c>
      <c r="B225" s="55" t="s">
        <v>657</v>
      </c>
      <c r="C225" s="57">
        <v>1000</v>
      </c>
      <c r="D225" s="57">
        <v>100</v>
      </c>
      <c r="E225" s="54">
        <v>76</v>
      </c>
      <c r="F225" s="52" t="s">
        <v>1070</v>
      </c>
      <c r="G225" s="51" t="s">
        <v>1071</v>
      </c>
      <c r="H225" s="50" t="s">
        <v>0</v>
      </c>
      <c r="I225" s="48"/>
      <c r="J225" s="46" t="s">
        <v>3</v>
      </c>
      <c r="K225" s="45">
        <v>3</v>
      </c>
      <c r="L225" s="42">
        <f t="shared" si="36"/>
        <v>3</v>
      </c>
      <c r="M225" s="342" t="s">
        <v>34</v>
      </c>
      <c r="N225" s="38">
        <f t="shared" si="37"/>
        <v>14</v>
      </c>
      <c r="O225" s="35">
        <f t="shared" si="38"/>
        <v>42</v>
      </c>
      <c r="P225" s="33">
        <f t="shared" si="40"/>
        <v>1583.8</v>
      </c>
      <c r="Q225" s="32">
        <f t="shared" si="41"/>
        <v>1900.56</v>
      </c>
      <c r="R225" s="308"/>
      <c r="S225" s="308"/>
      <c r="U225" s="31" t="s">
        <v>1829</v>
      </c>
      <c r="V225" s="31" t="str">
        <f t="shared" si="39"/>
        <v>134726</v>
      </c>
      <c r="W225" s="31">
        <v>1583.8</v>
      </c>
      <c r="X225" s="2"/>
      <c r="Y225" s="347"/>
    </row>
    <row r="226" spans="1:25" ht="15" customHeight="1" x14ac:dyDescent="0.35">
      <c r="A226" s="56" t="s">
        <v>280</v>
      </c>
      <c r="B226" s="55" t="s">
        <v>657</v>
      </c>
      <c r="C226" s="57">
        <v>1000</v>
      </c>
      <c r="D226" s="57">
        <v>100</v>
      </c>
      <c r="E226" s="54">
        <v>83</v>
      </c>
      <c r="F226" s="52" t="s">
        <v>1072</v>
      </c>
      <c r="G226" s="51" t="s">
        <v>1073</v>
      </c>
      <c r="H226" s="50" t="s">
        <v>0</v>
      </c>
      <c r="I226" s="48"/>
      <c r="J226" s="46" t="s">
        <v>3</v>
      </c>
      <c r="K226" s="45">
        <v>3</v>
      </c>
      <c r="L226" s="42">
        <f t="shared" si="36"/>
        <v>3</v>
      </c>
      <c r="M226" s="344" t="s">
        <v>34</v>
      </c>
      <c r="N226" s="38">
        <f t="shared" si="37"/>
        <v>14</v>
      </c>
      <c r="O226" s="35">
        <f t="shared" si="38"/>
        <v>42</v>
      </c>
      <c r="P226" s="33">
        <f t="shared" si="40"/>
        <v>1611.5</v>
      </c>
      <c r="Q226" s="322">
        <f>ROUND(P226*1.2,2)</f>
        <v>1933.8</v>
      </c>
      <c r="R226" s="308"/>
      <c r="S226" s="308"/>
      <c r="U226" s="31" t="s">
        <v>1829</v>
      </c>
      <c r="V226" s="31" t="str">
        <f t="shared" si="39"/>
        <v>134734</v>
      </c>
      <c r="W226" s="31">
        <v>1611.5</v>
      </c>
      <c r="X226" s="2"/>
      <c r="Y226" s="347"/>
    </row>
    <row r="227" spans="1:25" ht="15" customHeight="1" x14ac:dyDescent="0.35">
      <c r="A227" s="56" t="s">
        <v>280</v>
      </c>
      <c r="B227" s="55" t="s">
        <v>657</v>
      </c>
      <c r="C227" s="57">
        <v>1000</v>
      </c>
      <c r="D227" s="57">
        <v>100</v>
      </c>
      <c r="E227" s="54">
        <v>89</v>
      </c>
      <c r="F227" s="52" t="s">
        <v>1074</v>
      </c>
      <c r="G227" s="51" t="s">
        <v>1075</v>
      </c>
      <c r="H227" s="50" t="s">
        <v>0</v>
      </c>
      <c r="I227" s="48"/>
      <c r="J227" s="46" t="s">
        <v>3</v>
      </c>
      <c r="K227" s="45">
        <v>3</v>
      </c>
      <c r="L227" s="42">
        <f t="shared" si="36"/>
        <v>3</v>
      </c>
      <c r="M227" s="342" t="s">
        <v>34</v>
      </c>
      <c r="N227" s="38">
        <f t="shared" si="37"/>
        <v>14</v>
      </c>
      <c r="O227" s="35">
        <f t="shared" si="38"/>
        <v>42</v>
      </c>
      <c r="P227" s="33">
        <f t="shared" si="40"/>
        <v>1637.9</v>
      </c>
      <c r="Q227" s="32">
        <f t="shared" ref="Q227" si="42">ROUND(P227*1.2,2)</f>
        <v>1965.48</v>
      </c>
      <c r="R227" s="308"/>
      <c r="S227" s="308"/>
      <c r="U227" s="31" t="s">
        <v>1829</v>
      </c>
      <c r="V227" s="31" t="str">
        <f t="shared" si="39"/>
        <v>134742</v>
      </c>
      <c r="W227" s="31">
        <v>1637.9</v>
      </c>
      <c r="X227" s="2"/>
      <c r="Y227" s="347"/>
    </row>
    <row r="228" spans="1:25" ht="15" customHeight="1" x14ac:dyDescent="0.35">
      <c r="A228" s="56" t="s">
        <v>280</v>
      </c>
      <c r="B228" s="55" t="s">
        <v>657</v>
      </c>
      <c r="C228" s="57">
        <v>1000</v>
      </c>
      <c r="D228" s="57">
        <v>100</v>
      </c>
      <c r="E228" s="54">
        <v>102</v>
      </c>
      <c r="F228" s="52" t="s">
        <v>1076</v>
      </c>
      <c r="G228" s="51" t="s">
        <v>1077</v>
      </c>
      <c r="H228" s="50" t="s">
        <v>0</v>
      </c>
      <c r="I228" s="48"/>
      <c r="J228" s="46" t="s">
        <v>3</v>
      </c>
      <c r="K228" s="45">
        <v>3</v>
      </c>
      <c r="L228" s="42">
        <f t="shared" si="36"/>
        <v>3</v>
      </c>
      <c r="M228" s="344" t="s">
        <v>34</v>
      </c>
      <c r="N228" s="38">
        <f t="shared" si="37"/>
        <v>14</v>
      </c>
      <c r="O228" s="35">
        <f t="shared" si="38"/>
        <v>42</v>
      </c>
      <c r="P228" s="33">
        <f t="shared" si="40"/>
        <v>1653.5</v>
      </c>
      <c r="Q228" s="322">
        <f>ROUND(P228*1.2,2)</f>
        <v>1984.2</v>
      </c>
      <c r="R228" s="308"/>
      <c r="S228" s="308"/>
      <c r="U228" s="31" t="s">
        <v>1829</v>
      </c>
      <c r="V228" s="31" t="str">
        <f t="shared" si="39"/>
        <v>134750</v>
      </c>
      <c r="W228" s="31">
        <v>1653.5</v>
      </c>
      <c r="X228" s="2"/>
      <c r="Y228" s="347"/>
    </row>
    <row r="229" spans="1:25" ht="15" customHeight="1" x14ac:dyDescent="0.35">
      <c r="A229" s="56" t="s">
        <v>280</v>
      </c>
      <c r="B229" s="55" t="s">
        <v>657</v>
      </c>
      <c r="C229" s="57">
        <v>1000</v>
      </c>
      <c r="D229" s="57">
        <v>100</v>
      </c>
      <c r="E229" s="54">
        <v>108</v>
      </c>
      <c r="F229" s="52" t="s">
        <v>1078</v>
      </c>
      <c r="G229" s="51" t="s">
        <v>1079</v>
      </c>
      <c r="H229" s="50" t="s">
        <v>0</v>
      </c>
      <c r="I229" s="48"/>
      <c r="J229" s="46" t="s">
        <v>3</v>
      </c>
      <c r="K229" s="45">
        <v>2</v>
      </c>
      <c r="L229" s="42">
        <f t="shared" si="36"/>
        <v>2</v>
      </c>
      <c r="M229" s="342" t="s">
        <v>34</v>
      </c>
      <c r="N229" s="38">
        <f t="shared" si="37"/>
        <v>20</v>
      </c>
      <c r="O229" s="35">
        <f t="shared" si="38"/>
        <v>40</v>
      </c>
      <c r="P229" s="33">
        <f t="shared" si="40"/>
        <v>1675.5</v>
      </c>
      <c r="Q229" s="32">
        <f t="shared" ref="Q229:Q237" si="43">ROUND(P229*1.2,2)</f>
        <v>2010.6</v>
      </c>
      <c r="R229" s="308"/>
      <c r="S229" s="308"/>
      <c r="U229" s="31" t="s">
        <v>1829</v>
      </c>
      <c r="V229" s="31" t="str">
        <f t="shared" si="39"/>
        <v>134757</v>
      </c>
      <c r="W229" s="31">
        <v>1675.5</v>
      </c>
      <c r="X229" s="2"/>
      <c r="Y229" s="347"/>
    </row>
    <row r="230" spans="1:25" ht="15" customHeight="1" x14ac:dyDescent="0.35">
      <c r="A230" s="56" t="s">
        <v>280</v>
      </c>
      <c r="B230" s="55" t="s">
        <v>657</v>
      </c>
      <c r="C230" s="57">
        <v>1000</v>
      </c>
      <c r="D230" s="57">
        <v>100</v>
      </c>
      <c r="E230" s="54">
        <v>114</v>
      </c>
      <c r="F230" s="52" t="s">
        <v>1080</v>
      </c>
      <c r="G230" s="51" t="s">
        <v>1081</v>
      </c>
      <c r="H230" s="50" t="s">
        <v>0</v>
      </c>
      <c r="I230" s="48"/>
      <c r="J230" s="46" t="s">
        <v>3</v>
      </c>
      <c r="K230" s="45">
        <v>2</v>
      </c>
      <c r="L230" s="42">
        <f t="shared" si="36"/>
        <v>2</v>
      </c>
      <c r="M230" s="342" t="s">
        <v>34</v>
      </c>
      <c r="N230" s="38">
        <f t="shared" si="37"/>
        <v>20</v>
      </c>
      <c r="O230" s="35">
        <f t="shared" si="38"/>
        <v>40</v>
      </c>
      <c r="P230" s="33">
        <f t="shared" si="40"/>
        <v>1756.9</v>
      </c>
      <c r="Q230" s="32">
        <f t="shared" si="43"/>
        <v>2108.2800000000002</v>
      </c>
      <c r="R230" s="308"/>
      <c r="S230" s="308"/>
      <c r="U230" s="31" t="s">
        <v>1829</v>
      </c>
      <c r="V230" s="31" t="str">
        <f t="shared" si="39"/>
        <v>134764</v>
      </c>
      <c r="W230" s="31">
        <v>1756.9</v>
      </c>
      <c r="X230" s="2"/>
      <c r="Y230" s="347"/>
    </row>
    <row r="231" spans="1:25" ht="15" customHeight="1" x14ac:dyDescent="0.35">
      <c r="A231" s="56" t="s">
        <v>280</v>
      </c>
      <c r="B231" s="55" t="s">
        <v>657</v>
      </c>
      <c r="C231" s="57">
        <v>1000</v>
      </c>
      <c r="D231" s="57">
        <v>100</v>
      </c>
      <c r="E231" s="54">
        <v>133</v>
      </c>
      <c r="F231" s="52" t="s">
        <v>1082</v>
      </c>
      <c r="G231" s="51" t="s">
        <v>1083</v>
      </c>
      <c r="H231" s="50" t="s">
        <v>0</v>
      </c>
      <c r="I231" s="48"/>
      <c r="J231" s="46" t="s">
        <v>3</v>
      </c>
      <c r="K231" s="45">
        <v>2</v>
      </c>
      <c r="L231" s="42">
        <f t="shared" si="36"/>
        <v>2</v>
      </c>
      <c r="M231" s="342" t="s">
        <v>34</v>
      </c>
      <c r="N231" s="38">
        <f t="shared" si="37"/>
        <v>20</v>
      </c>
      <c r="O231" s="35">
        <f t="shared" si="38"/>
        <v>40</v>
      </c>
      <c r="P231" s="33">
        <f t="shared" si="40"/>
        <v>1827.5</v>
      </c>
      <c r="Q231" s="32">
        <f t="shared" si="43"/>
        <v>2193</v>
      </c>
      <c r="R231" s="308"/>
      <c r="S231" s="308"/>
      <c r="U231" s="31" t="s">
        <v>1829</v>
      </c>
      <c r="V231" s="31" t="str">
        <f t="shared" si="39"/>
        <v>134770</v>
      </c>
      <c r="W231" s="31">
        <v>1827.5</v>
      </c>
      <c r="X231" s="2"/>
      <c r="Y231" s="347"/>
    </row>
    <row r="232" spans="1:25" ht="15" customHeight="1" x14ac:dyDescent="0.35">
      <c r="A232" s="56" t="s">
        <v>280</v>
      </c>
      <c r="B232" s="55" t="s">
        <v>657</v>
      </c>
      <c r="C232" s="57">
        <v>1000</v>
      </c>
      <c r="D232" s="57">
        <v>100</v>
      </c>
      <c r="E232" s="54">
        <v>140</v>
      </c>
      <c r="F232" s="52" t="s">
        <v>1084</v>
      </c>
      <c r="G232" s="51" t="s">
        <v>1085</v>
      </c>
      <c r="H232" s="50" t="s">
        <v>0</v>
      </c>
      <c r="I232" s="48"/>
      <c r="J232" s="46" t="s">
        <v>3</v>
      </c>
      <c r="K232" s="45">
        <v>2</v>
      </c>
      <c r="L232" s="42">
        <f t="shared" si="36"/>
        <v>2</v>
      </c>
      <c r="M232" s="342" t="s">
        <v>34</v>
      </c>
      <c r="N232" s="38">
        <f t="shared" si="37"/>
        <v>20</v>
      </c>
      <c r="O232" s="35">
        <f t="shared" si="38"/>
        <v>40</v>
      </c>
      <c r="P232" s="33">
        <f t="shared" si="40"/>
        <v>1877</v>
      </c>
      <c r="Q232" s="32">
        <f t="shared" si="43"/>
        <v>2252.4</v>
      </c>
      <c r="R232" s="308"/>
      <c r="S232" s="308"/>
      <c r="U232" s="31" t="s">
        <v>1829</v>
      </c>
      <c r="V232" s="31" t="str">
        <f t="shared" si="39"/>
        <v>134776</v>
      </c>
      <c r="W232" s="31">
        <v>1877</v>
      </c>
      <c r="X232" s="2"/>
      <c r="Y232" s="347"/>
    </row>
    <row r="233" spans="1:25" ht="15" customHeight="1" x14ac:dyDescent="0.35">
      <c r="A233" s="56" t="s">
        <v>280</v>
      </c>
      <c r="B233" s="55" t="s">
        <v>657</v>
      </c>
      <c r="C233" s="57">
        <v>1000</v>
      </c>
      <c r="D233" s="57">
        <v>100</v>
      </c>
      <c r="E233" s="54">
        <v>159</v>
      </c>
      <c r="F233" s="52" t="s">
        <v>1086</v>
      </c>
      <c r="G233" s="51" t="s">
        <v>1087</v>
      </c>
      <c r="H233" s="50" t="s">
        <v>0</v>
      </c>
      <c r="I233" s="48"/>
      <c r="J233" s="46" t="s">
        <v>3</v>
      </c>
      <c r="K233" s="45">
        <v>2</v>
      </c>
      <c r="L233" s="42">
        <f t="shared" si="36"/>
        <v>2</v>
      </c>
      <c r="M233" s="342" t="s">
        <v>34</v>
      </c>
      <c r="N233" s="38">
        <f t="shared" si="37"/>
        <v>20</v>
      </c>
      <c r="O233" s="35">
        <f t="shared" si="38"/>
        <v>40</v>
      </c>
      <c r="P233" s="33">
        <f t="shared" si="40"/>
        <v>1982.4</v>
      </c>
      <c r="Q233" s="32">
        <f t="shared" si="43"/>
        <v>2378.88</v>
      </c>
      <c r="R233" s="308"/>
      <c r="S233" s="308"/>
      <c r="U233" s="31" t="s">
        <v>1829</v>
      </c>
      <c r="V233" s="31" t="str">
        <f t="shared" si="39"/>
        <v>134784</v>
      </c>
      <c r="W233" s="31">
        <v>1982.4</v>
      </c>
      <c r="X233" s="2"/>
      <c r="Y233" s="347"/>
    </row>
    <row r="234" spans="1:25" ht="15" customHeight="1" x14ac:dyDescent="0.35">
      <c r="A234" s="56" t="s">
        <v>280</v>
      </c>
      <c r="B234" s="55" t="s">
        <v>657</v>
      </c>
      <c r="C234" s="57">
        <v>1000</v>
      </c>
      <c r="D234" s="57">
        <v>100</v>
      </c>
      <c r="E234" s="54">
        <v>169</v>
      </c>
      <c r="F234" s="52" t="s">
        <v>1088</v>
      </c>
      <c r="G234" s="51" t="s">
        <v>1089</v>
      </c>
      <c r="H234" s="50" t="s">
        <v>0</v>
      </c>
      <c r="I234" s="48"/>
      <c r="J234" s="46" t="s">
        <v>3</v>
      </c>
      <c r="K234" s="45">
        <v>2</v>
      </c>
      <c r="L234" s="42">
        <f t="shared" si="36"/>
        <v>2</v>
      </c>
      <c r="M234" s="342" t="s">
        <v>34</v>
      </c>
      <c r="N234" s="38">
        <f t="shared" si="37"/>
        <v>20</v>
      </c>
      <c r="O234" s="35">
        <f t="shared" si="38"/>
        <v>40</v>
      </c>
      <c r="P234" s="33">
        <f t="shared" si="40"/>
        <v>2077.5</v>
      </c>
      <c r="Q234" s="32">
        <f t="shared" si="43"/>
        <v>2493</v>
      </c>
      <c r="R234" s="308"/>
      <c r="S234" s="308"/>
      <c r="U234" s="31" t="s">
        <v>1829</v>
      </c>
      <c r="V234" s="31" t="str">
        <f t="shared" si="39"/>
        <v>234462</v>
      </c>
      <c r="W234" s="31">
        <v>2077.5</v>
      </c>
      <c r="X234" s="2"/>
      <c r="Y234" s="347"/>
    </row>
    <row r="235" spans="1:25" ht="15" customHeight="1" x14ac:dyDescent="0.35">
      <c r="A235" s="56" t="s">
        <v>280</v>
      </c>
      <c r="B235" s="55" t="s">
        <v>657</v>
      </c>
      <c r="C235" s="57">
        <v>1000</v>
      </c>
      <c r="D235" s="57">
        <v>100</v>
      </c>
      <c r="E235" s="54">
        <v>194</v>
      </c>
      <c r="F235" s="52" t="s">
        <v>1090</v>
      </c>
      <c r="G235" s="51" t="s">
        <v>1091</v>
      </c>
      <c r="H235" s="50" t="s">
        <v>0</v>
      </c>
      <c r="I235" s="48"/>
      <c r="J235" s="46" t="s">
        <v>3</v>
      </c>
      <c r="K235" s="45">
        <v>2</v>
      </c>
      <c r="L235" s="42">
        <f t="shared" si="36"/>
        <v>2</v>
      </c>
      <c r="M235" s="342" t="s">
        <v>34</v>
      </c>
      <c r="N235" s="38">
        <f t="shared" si="37"/>
        <v>20</v>
      </c>
      <c r="O235" s="35">
        <f t="shared" si="38"/>
        <v>40</v>
      </c>
      <c r="P235" s="33">
        <f t="shared" si="40"/>
        <v>2179.3000000000002</v>
      </c>
      <c r="Q235" s="32">
        <f t="shared" si="43"/>
        <v>2615.16</v>
      </c>
      <c r="R235" s="308"/>
      <c r="S235" s="308"/>
      <c r="U235" s="31" t="s">
        <v>1829</v>
      </c>
      <c r="V235" s="31" t="str">
        <f t="shared" si="39"/>
        <v>134799</v>
      </c>
      <c r="W235" s="31">
        <v>2179.3000000000002</v>
      </c>
      <c r="X235" s="2"/>
      <c r="Y235" s="347"/>
    </row>
    <row r="236" spans="1:25" ht="15" customHeight="1" x14ac:dyDescent="0.35">
      <c r="A236" s="56" t="s">
        <v>280</v>
      </c>
      <c r="B236" s="55" t="s">
        <v>657</v>
      </c>
      <c r="C236" s="57">
        <v>1000</v>
      </c>
      <c r="D236" s="57">
        <v>100</v>
      </c>
      <c r="E236" s="54">
        <v>205</v>
      </c>
      <c r="F236" s="52" t="s">
        <v>1092</v>
      </c>
      <c r="G236" s="51" t="s">
        <v>1093</v>
      </c>
      <c r="H236" s="50" t="s">
        <v>0</v>
      </c>
      <c r="I236" s="48"/>
      <c r="J236" s="46" t="s">
        <v>3</v>
      </c>
      <c r="K236" s="45">
        <v>2</v>
      </c>
      <c r="L236" s="42">
        <f t="shared" si="36"/>
        <v>2</v>
      </c>
      <c r="M236" s="342" t="s">
        <v>34</v>
      </c>
      <c r="N236" s="38">
        <f t="shared" si="37"/>
        <v>20</v>
      </c>
      <c r="O236" s="35">
        <f t="shared" si="38"/>
        <v>40</v>
      </c>
      <c r="P236" s="33">
        <f t="shared" si="40"/>
        <v>2317.3000000000002</v>
      </c>
      <c r="Q236" s="32">
        <f t="shared" si="43"/>
        <v>2780.76</v>
      </c>
      <c r="R236" s="308"/>
      <c r="S236" s="308"/>
      <c r="U236" s="31" t="s">
        <v>1829</v>
      </c>
      <c r="V236" s="31" t="str">
        <f t="shared" si="39"/>
        <v>254483</v>
      </c>
      <c r="W236" s="31">
        <v>2317.3000000000002</v>
      </c>
      <c r="X236" s="2"/>
      <c r="Y236" s="347"/>
    </row>
    <row r="237" spans="1:25" ht="15" customHeight="1" x14ac:dyDescent="0.35">
      <c r="A237" s="56" t="s">
        <v>280</v>
      </c>
      <c r="B237" s="55" t="s">
        <v>657</v>
      </c>
      <c r="C237" s="57">
        <v>1000</v>
      </c>
      <c r="D237" s="57">
        <v>100</v>
      </c>
      <c r="E237" s="54">
        <v>219</v>
      </c>
      <c r="F237" s="52" t="s">
        <v>1094</v>
      </c>
      <c r="G237" s="51" t="s">
        <v>1095</v>
      </c>
      <c r="H237" s="50" t="s">
        <v>0</v>
      </c>
      <c r="I237" s="48"/>
      <c r="J237" s="46" t="s">
        <v>3</v>
      </c>
      <c r="K237" s="45">
        <v>2</v>
      </c>
      <c r="L237" s="42">
        <f t="shared" si="36"/>
        <v>2</v>
      </c>
      <c r="M237" s="342" t="s">
        <v>34</v>
      </c>
      <c r="N237" s="38">
        <f t="shared" si="37"/>
        <v>20</v>
      </c>
      <c r="O237" s="35">
        <f t="shared" si="38"/>
        <v>40</v>
      </c>
      <c r="P237" s="33">
        <f t="shared" si="40"/>
        <v>2457.1999999999998</v>
      </c>
      <c r="Q237" s="32">
        <f t="shared" si="43"/>
        <v>2948.64</v>
      </c>
      <c r="R237" s="308"/>
      <c r="S237" s="308"/>
      <c r="U237" s="31" t="s">
        <v>1829</v>
      </c>
      <c r="V237" s="31" t="str">
        <f t="shared" si="39"/>
        <v>134813</v>
      </c>
      <c r="W237" s="31">
        <v>2457.1999999999998</v>
      </c>
      <c r="X237" s="2"/>
      <c r="Y237" s="347"/>
    </row>
    <row r="238" spans="1:25" ht="15" customHeight="1" x14ac:dyDescent="0.35">
      <c r="A238" s="56" t="s">
        <v>280</v>
      </c>
      <c r="B238" s="53" t="s">
        <v>1096</v>
      </c>
      <c r="C238" s="54">
        <v>1000</v>
      </c>
      <c r="D238" s="54">
        <v>25</v>
      </c>
      <c r="E238" s="54">
        <v>28</v>
      </c>
      <c r="F238" s="52" t="s">
        <v>1097</v>
      </c>
      <c r="G238" s="51" t="s">
        <v>1098</v>
      </c>
      <c r="H238" s="50" t="s">
        <v>0</v>
      </c>
      <c r="I238" s="48" t="s">
        <v>3</v>
      </c>
      <c r="J238" s="46"/>
      <c r="K238" s="45">
        <v>12</v>
      </c>
      <c r="L238" s="42">
        <f t="shared" si="36"/>
        <v>12</v>
      </c>
      <c r="M238" s="343" t="s">
        <v>1</v>
      </c>
      <c r="N238" s="38">
        <f t="shared" si="37"/>
        <v>1</v>
      </c>
      <c r="O238" s="35">
        <f t="shared" si="38"/>
        <v>12</v>
      </c>
      <c r="P238" s="33">
        <f t="shared" si="40"/>
        <v>280.10000000000002</v>
      </c>
      <c r="Q238" s="32">
        <f t="shared" ref="Q238:Q257" si="44">ROUND(P238*1.2,2)</f>
        <v>336.12</v>
      </c>
      <c r="R238" s="308"/>
      <c r="S238" s="308"/>
      <c r="U238" s="31" t="s">
        <v>1828</v>
      </c>
      <c r="V238" s="31" t="str">
        <f t="shared" si="39"/>
        <v>137117</v>
      </c>
      <c r="W238" s="31">
        <v>280.10000000000002</v>
      </c>
      <c r="X238" s="2"/>
      <c r="Y238" s="347"/>
    </row>
    <row r="239" spans="1:25" ht="15" customHeight="1" x14ac:dyDescent="0.35">
      <c r="A239" s="56" t="s">
        <v>280</v>
      </c>
      <c r="B239" s="55" t="s">
        <v>1096</v>
      </c>
      <c r="C239" s="57">
        <v>1000</v>
      </c>
      <c r="D239" s="57">
        <v>25</v>
      </c>
      <c r="E239" s="54">
        <v>32</v>
      </c>
      <c r="F239" s="52" t="s">
        <v>1099</v>
      </c>
      <c r="G239" s="51" t="s">
        <v>1100</v>
      </c>
      <c r="H239" s="50" t="s">
        <v>0</v>
      </c>
      <c r="I239" s="48" t="s">
        <v>3</v>
      </c>
      <c r="J239" s="46"/>
      <c r="K239" s="45">
        <v>12</v>
      </c>
      <c r="L239" s="42">
        <f t="shared" si="36"/>
        <v>12</v>
      </c>
      <c r="M239" s="341" t="s">
        <v>35</v>
      </c>
      <c r="N239" s="38">
        <f t="shared" si="37"/>
        <v>1</v>
      </c>
      <c r="O239" s="35">
        <f t="shared" si="38"/>
        <v>12</v>
      </c>
      <c r="P239" s="33">
        <f t="shared" si="40"/>
        <v>289.10000000000002</v>
      </c>
      <c r="Q239" s="32">
        <f t="shared" si="44"/>
        <v>346.92</v>
      </c>
      <c r="R239" s="308"/>
      <c r="S239" s="308"/>
      <c r="U239" s="31" t="s">
        <v>1828</v>
      </c>
      <c r="V239" s="31" t="str">
        <f t="shared" si="39"/>
        <v>136701</v>
      </c>
      <c r="W239" s="31">
        <v>289.10000000000002</v>
      </c>
      <c r="X239" s="2"/>
      <c r="Y239" s="347"/>
    </row>
    <row r="240" spans="1:25" ht="15" customHeight="1" x14ac:dyDescent="0.35">
      <c r="A240" s="56" t="s">
        <v>280</v>
      </c>
      <c r="B240" s="55" t="s">
        <v>1096</v>
      </c>
      <c r="C240" s="57">
        <v>1000</v>
      </c>
      <c r="D240" s="57">
        <v>25</v>
      </c>
      <c r="E240" s="54">
        <v>35</v>
      </c>
      <c r="F240" s="283" t="s">
        <v>1101</v>
      </c>
      <c r="G240" s="284" t="s">
        <v>1102</v>
      </c>
      <c r="H240" s="50" t="s">
        <v>0</v>
      </c>
      <c r="I240" s="48" t="s">
        <v>3</v>
      </c>
      <c r="J240" s="46" t="s">
        <v>3</v>
      </c>
      <c r="K240" s="45">
        <v>12</v>
      </c>
      <c r="L240" s="42">
        <f t="shared" si="36"/>
        <v>12</v>
      </c>
      <c r="M240" s="343" t="s">
        <v>1</v>
      </c>
      <c r="N240" s="38">
        <f t="shared" si="37"/>
        <v>1</v>
      </c>
      <c r="O240" s="35">
        <f t="shared" si="38"/>
        <v>12</v>
      </c>
      <c r="P240" s="33">
        <f t="shared" si="40"/>
        <v>303.39999999999998</v>
      </c>
      <c r="Q240" s="32">
        <f t="shared" si="44"/>
        <v>364.08</v>
      </c>
      <c r="R240" s="308"/>
      <c r="S240" s="308"/>
      <c r="U240" s="31" t="s">
        <v>1828</v>
      </c>
      <c r="V240" s="31" t="str">
        <f t="shared" si="39"/>
        <v>136725</v>
      </c>
      <c r="W240" s="31">
        <v>303.39999999999998</v>
      </c>
      <c r="X240" s="2"/>
      <c r="Y240" s="347"/>
    </row>
    <row r="241" spans="1:25" ht="15" customHeight="1" x14ac:dyDescent="0.35">
      <c r="A241" s="56" t="s">
        <v>280</v>
      </c>
      <c r="B241" s="55" t="s">
        <v>1096</v>
      </c>
      <c r="C241" s="57">
        <v>1000</v>
      </c>
      <c r="D241" s="57">
        <v>25</v>
      </c>
      <c r="E241" s="54">
        <v>38</v>
      </c>
      <c r="F241" s="52" t="s">
        <v>1103</v>
      </c>
      <c r="G241" s="51" t="s">
        <v>1104</v>
      </c>
      <c r="H241" s="50" t="s">
        <v>0</v>
      </c>
      <c r="I241" s="48" t="s">
        <v>3</v>
      </c>
      <c r="J241" s="46"/>
      <c r="K241" s="45">
        <v>10</v>
      </c>
      <c r="L241" s="42">
        <f t="shared" si="36"/>
        <v>10</v>
      </c>
      <c r="M241" s="342" t="s">
        <v>34</v>
      </c>
      <c r="N241" s="38">
        <f t="shared" si="37"/>
        <v>4</v>
      </c>
      <c r="O241" s="35">
        <f t="shared" si="38"/>
        <v>40</v>
      </c>
      <c r="P241" s="33">
        <f t="shared" si="40"/>
        <v>313.7</v>
      </c>
      <c r="Q241" s="32">
        <f t="shared" si="44"/>
        <v>376.44</v>
      </c>
      <c r="R241" s="308"/>
      <c r="S241" s="308"/>
      <c r="U241" s="31" t="s">
        <v>1828</v>
      </c>
      <c r="V241" s="31" t="str">
        <f t="shared" si="39"/>
        <v>137316</v>
      </c>
      <c r="W241" s="31">
        <v>313.7</v>
      </c>
      <c r="X241" s="2"/>
      <c r="Y241" s="347"/>
    </row>
    <row r="242" spans="1:25" ht="15" customHeight="1" x14ac:dyDescent="0.35">
      <c r="A242" s="56" t="s">
        <v>280</v>
      </c>
      <c r="B242" s="55" t="s">
        <v>1096</v>
      </c>
      <c r="C242" s="57">
        <v>1000</v>
      </c>
      <c r="D242" s="57">
        <v>25</v>
      </c>
      <c r="E242" s="54">
        <v>42</v>
      </c>
      <c r="F242" s="283" t="s">
        <v>1105</v>
      </c>
      <c r="G242" s="284" t="s">
        <v>1106</v>
      </c>
      <c r="H242" s="50" t="s">
        <v>0</v>
      </c>
      <c r="I242" s="48" t="s">
        <v>3</v>
      </c>
      <c r="J242" s="46" t="s">
        <v>3</v>
      </c>
      <c r="K242" s="45">
        <v>11</v>
      </c>
      <c r="L242" s="42">
        <f t="shared" si="36"/>
        <v>11</v>
      </c>
      <c r="M242" s="343" t="s">
        <v>1</v>
      </c>
      <c r="N242" s="38">
        <f t="shared" si="37"/>
        <v>1</v>
      </c>
      <c r="O242" s="35">
        <f t="shared" si="38"/>
        <v>11</v>
      </c>
      <c r="P242" s="33">
        <f t="shared" si="40"/>
        <v>322.10000000000002</v>
      </c>
      <c r="Q242" s="32">
        <f t="shared" si="44"/>
        <v>386.52</v>
      </c>
      <c r="R242" s="308"/>
      <c r="S242" s="308"/>
      <c r="U242" s="31" t="s">
        <v>1828</v>
      </c>
      <c r="V242" s="31" t="str">
        <f t="shared" si="39"/>
        <v>136727</v>
      </c>
      <c r="W242" s="31">
        <v>322.10000000000002</v>
      </c>
      <c r="X242" s="2"/>
      <c r="Y242" s="347"/>
    </row>
    <row r="243" spans="1:25" ht="15" customHeight="1" x14ac:dyDescent="0.35">
      <c r="A243" s="56" t="s">
        <v>280</v>
      </c>
      <c r="B243" s="55" t="s">
        <v>1096</v>
      </c>
      <c r="C243" s="57">
        <v>1000</v>
      </c>
      <c r="D243" s="57">
        <v>25</v>
      </c>
      <c r="E243" s="54">
        <v>45</v>
      </c>
      <c r="F243" s="52" t="s">
        <v>1107</v>
      </c>
      <c r="G243" s="51" t="s">
        <v>1108</v>
      </c>
      <c r="H243" s="50" t="s">
        <v>0</v>
      </c>
      <c r="I243" s="48" t="s">
        <v>3</v>
      </c>
      <c r="J243" s="46"/>
      <c r="K243" s="45">
        <v>10</v>
      </c>
      <c r="L243" s="42">
        <f t="shared" si="36"/>
        <v>10</v>
      </c>
      <c r="M243" s="342" t="s">
        <v>34</v>
      </c>
      <c r="N243" s="38">
        <f t="shared" si="37"/>
        <v>4</v>
      </c>
      <c r="O243" s="35">
        <f t="shared" si="38"/>
        <v>40</v>
      </c>
      <c r="P243" s="33">
        <f t="shared" si="40"/>
        <v>326.3</v>
      </c>
      <c r="Q243" s="32">
        <f t="shared" si="44"/>
        <v>391.56</v>
      </c>
      <c r="R243" s="308"/>
      <c r="S243" s="308"/>
      <c r="U243" s="31" t="s">
        <v>1828</v>
      </c>
      <c r="V243" s="31" t="str">
        <f t="shared" si="39"/>
        <v>137330</v>
      </c>
      <c r="W243" s="31">
        <v>326.3</v>
      </c>
      <c r="X243" s="2"/>
      <c r="Y243" s="347"/>
    </row>
    <row r="244" spans="1:25" ht="15" customHeight="1" x14ac:dyDescent="0.35">
      <c r="A244" s="56" t="s">
        <v>280</v>
      </c>
      <c r="B244" s="55" t="s">
        <v>1096</v>
      </c>
      <c r="C244" s="57">
        <v>1000</v>
      </c>
      <c r="D244" s="57">
        <v>25</v>
      </c>
      <c r="E244" s="54">
        <v>48</v>
      </c>
      <c r="F244" s="52" t="s">
        <v>1109</v>
      </c>
      <c r="G244" s="51" t="s">
        <v>1110</v>
      </c>
      <c r="H244" s="50" t="s">
        <v>0</v>
      </c>
      <c r="I244" s="48" t="s">
        <v>3</v>
      </c>
      <c r="J244" s="46"/>
      <c r="K244" s="45">
        <v>10</v>
      </c>
      <c r="L244" s="42">
        <f t="shared" si="36"/>
        <v>10</v>
      </c>
      <c r="M244" s="341" t="s">
        <v>35</v>
      </c>
      <c r="N244" s="38">
        <f t="shared" si="37"/>
        <v>1</v>
      </c>
      <c r="O244" s="35">
        <f t="shared" si="38"/>
        <v>10</v>
      </c>
      <c r="P244" s="33">
        <f t="shared" si="40"/>
        <v>330</v>
      </c>
      <c r="Q244" s="32">
        <f t="shared" si="44"/>
        <v>396</v>
      </c>
      <c r="R244" s="308"/>
      <c r="S244" s="308"/>
      <c r="U244" s="31" t="s">
        <v>1828</v>
      </c>
      <c r="V244" s="31" t="str">
        <f t="shared" si="39"/>
        <v>136803</v>
      </c>
      <c r="W244" s="31">
        <v>330</v>
      </c>
      <c r="X244" s="2"/>
      <c r="Y244" s="347"/>
    </row>
    <row r="245" spans="1:25" ht="15" customHeight="1" x14ac:dyDescent="0.35">
      <c r="A245" s="56" t="s">
        <v>280</v>
      </c>
      <c r="B245" s="55" t="s">
        <v>1096</v>
      </c>
      <c r="C245" s="57">
        <v>1000</v>
      </c>
      <c r="D245" s="57">
        <v>25</v>
      </c>
      <c r="E245" s="54">
        <v>54</v>
      </c>
      <c r="F245" s="52" t="s">
        <v>1111</v>
      </c>
      <c r="G245" s="51" t="s">
        <v>1112</v>
      </c>
      <c r="H245" s="50" t="s">
        <v>0</v>
      </c>
      <c r="I245" s="48" t="s">
        <v>3</v>
      </c>
      <c r="J245" s="46"/>
      <c r="K245" s="45">
        <v>9</v>
      </c>
      <c r="L245" s="42">
        <f t="shared" si="36"/>
        <v>9</v>
      </c>
      <c r="M245" s="341" t="s">
        <v>35</v>
      </c>
      <c r="N245" s="38">
        <f t="shared" si="37"/>
        <v>2</v>
      </c>
      <c r="O245" s="35">
        <f t="shared" si="38"/>
        <v>18</v>
      </c>
      <c r="P245" s="33">
        <f t="shared" si="40"/>
        <v>337.5</v>
      </c>
      <c r="Q245" s="32">
        <f t="shared" si="44"/>
        <v>405</v>
      </c>
      <c r="R245" s="308"/>
      <c r="S245" s="308"/>
      <c r="U245" s="31" t="s">
        <v>1828</v>
      </c>
      <c r="V245" s="31" t="str">
        <f t="shared" si="39"/>
        <v>137352</v>
      </c>
      <c r="W245" s="31">
        <v>337.5</v>
      </c>
      <c r="X245" s="2"/>
      <c r="Y245" s="347"/>
    </row>
    <row r="246" spans="1:25" ht="15" customHeight="1" x14ac:dyDescent="0.35">
      <c r="A246" s="56" t="s">
        <v>280</v>
      </c>
      <c r="B246" s="55" t="s">
        <v>1096</v>
      </c>
      <c r="C246" s="57">
        <v>1000</v>
      </c>
      <c r="D246" s="57">
        <v>25</v>
      </c>
      <c r="E246" s="54">
        <v>57</v>
      </c>
      <c r="F246" s="52" t="s">
        <v>1113</v>
      </c>
      <c r="G246" s="51" t="s">
        <v>1114</v>
      </c>
      <c r="H246" s="50" t="s">
        <v>0</v>
      </c>
      <c r="I246" s="48" t="s">
        <v>3</v>
      </c>
      <c r="J246" s="46"/>
      <c r="K246" s="45">
        <v>9</v>
      </c>
      <c r="L246" s="42">
        <f t="shared" si="36"/>
        <v>9</v>
      </c>
      <c r="M246" s="341" t="s">
        <v>35</v>
      </c>
      <c r="N246" s="38">
        <f t="shared" si="37"/>
        <v>2</v>
      </c>
      <c r="O246" s="35">
        <f t="shared" si="38"/>
        <v>18</v>
      </c>
      <c r="P246" s="33">
        <f t="shared" si="40"/>
        <v>344.3</v>
      </c>
      <c r="Q246" s="32">
        <f t="shared" si="44"/>
        <v>413.16</v>
      </c>
      <c r="R246" s="308"/>
      <c r="S246" s="308"/>
      <c r="U246" s="31" t="s">
        <v>1828</v>
      </c>
      <c r="V246" s="31" t="str">
        <f t="shared" si="39"/>
        <v>136804</v>
      </c>
      <c r="W246" s="31">
        <v>344.3</v>
      </c>
      <c r="X246" s="2"/>
      <c r="Y246" s="347"/>
    </row>
    <row r="247" spans="1:25" ht="15" customHeight="1" x14ac:dyDescent="0.35">
      <c r="A247" s="56" t="s">
        <v>280</v>
      </c>
      <c r="B247" s="55" t="s">
        <v>1096</v>
      </c>
      <c r="C247" s="57">
        <v>1000</v>
      </c>
      <c r="D247" s="57">
        <v>25</v>
      </c>
      <c r="E247" s="54">
        <v>60</v>
      </c>
      <c r="F247" s="52" t="s">
        <v>1115</v>
      </c>
      <c r="G247" s="51" t="s">
        <v>1116</v>
      </c>
      <c r="H247" s="50" t="s">
        <v>0</v>
      </c>
      <c r="I247" s="48" t="s">
        <v>3</v>
      </c>
      <c r="J247" s="46"/>
      <c r="K247" s="45">
        <v>9</v>
      </c>
      <c r="L247" s="42">
        <f t="shared" si="36"/>
        <v>9</v>
      </c>
      <c r="M247" s="341" t="s">
        <v>35</v>
      </c>
      <c r="N247" s="38">
        <f t="shared" si="37"/>
        <v>2</v>
      </c>
      <c r="O247" s="35">
        <f t="shared" si="38"/>
        <v>18</v>
      </c>
      <c r="P247" s="33">
        <f t="shared" si="40"/>
        <v>349.4</v>
      </c>
      <c r="Q247" s="32">
        <f t="shared" si="44"/>
        <v>419.28</v>
      </c>
      <c r="R247" s="308"/>
      <c r="S247" s="308"/>
      <c r="U247" s="31" t="s">
        <v>1828</v>
      </c>
      <c r="V247" s="31" t="str">
        <f t="shared" si="39"/>
        <v>137362</v>
      </c>
      <c r="W247" s="31">
        <v>349.4</v>
      </c>
      <c r="X247" s="2"/>
      <c r="Y247" s="347"/>
    </row>
    <row r="248" spans="1:25" ht="15" customHeight="1" x14ac:dyDescent="0.35">
      <c r="A248" s="56" t="s">
        <v>280</v>
      </c>
      <c r="B248" s="55" t="s">
        <v>1096</v>
      </c>
      <c r="C248" s="57">
        <v>1000</v>
      </c>
      <c r="D248" s="57">
        <v>25</v>
      </c>
      <c r="E248" s="54">
        <v>64</v>
      </c>
      <c r="F248" s="52" t="s">
        <v>1117</v>
      </c>
      <c r="G248" s="51" t="s">
        <v>1118</v>
      </c>
      <c r="H248" s="50" t="s">
        <v>0</v>
      </c>
      <c r="I248" s="48" t="s">
        <v>3</v>
      </c>
      <c r="J248" s="46"/>
      <c r="K248" s="45">
        <v>8</v>
      </c>
      <c r="L248" s="42">
        <f t="shared" si="36"/>
        <v>8</v>
      </c>
      <c r="M248" s="342" t="s">
        <v>34</v>
      </c>
      <c r="N248" s="38">
        <f t="shared" si="37"/>
        <v>5</v>
      </c>
      <c r="O248" s="35">
        <f t="shared" si="38"/>
        <v>40</v>
      </c>
      <c r="P248" s="33">
        <f t="shared" si="40"/>
        <v>354.6</v>
      </c>
      <c r="Q248" s="32">
        <f t="shared" si="44"/>
        <v>425.52</v>
      </c>
      <c r="R248" s="308"/>
      <c r="S248" s="308"/>
      <c r="U248" s="31" t="s">
        <v>1828</v>
      </c>
      <c r="V248" s="31" t="str">
        <f t="shared" si="39"/>
        <v>137378</v>
      </c>
      <c r="W248" s="31">
        <v>354.6</v>
      </c>
      <c r="X248" s="2"/>
      <c r="Y248" s="347"/>
    </row>
    <row r="249" spans="1:25" ht="15" customHeight="1" x14ac:dyDescent="0.35">
      <c r="A249" s="56" t="s">
        <v>280</v>
      </c>
      <c r="B249" s="55" t="s">
        <v>1096</v>
      </c>
      <c r="C249" s="57">
        <v>1000</v>
      </c>
      <c r="D249" s="57">
        <v>25</v>
      </c>
      <c r="E249" s="54">
        <v>76</v>
      </c>
      <c r="F249" s="283" t="s">
        <v>1119</v>
      </c>
      <c r="G249" s="284" t="s">
        <v>1120</v>
      </c>
      <c r="H249" s="50" t="s">
        <v>0</v>
      </c>
      <c r="I249" s="48" t="s">
        <v>3</v>
      </c>
      <c r="J249" s="46" t="s">
        <v>3</v>
      </c>
      <c r="K249" s="45">
        <v>7</v>
      </c>
      <c r="L249" s="42">
        <f t="shared" si="36"/>
        <v>7</v>
      </c>
      <c r="M249" s="343" t="s">
        <v>1</v>
      </c>
      <c r="N249" s="38">
        <f t="shared" si="37"/>
        <v>1</v>
      </c>
      <c r="O249" s="35">
        <f t="shared" si="38"/>
        <v>7</v>
      </c>
      <c r="P249" s="33">
        <f t="shared" si="40"/>
        <v>396.2</v>
      </c>
      <c r="Q249" s="32">
        <f t="shared" si="44"/>
        <v>475.44</v>
      </c>
      <c r="R249" s="308"/>
      <c r="S249" s="308"/>
      <c r="U249" s="31" t="s">
        <v>1828</v>
      </c>
      <c r="V249" s="31" t="str">
        <f t="shared" si="39"/>
        <v>136805</v>
      </c>
      <c r="W249" s="31">
        <v>396.2</v>
      </c>
      <c r="X249" s="2"/>
      <c r="Y249" s="347"/>
    </row>
    <row r="250" spans="1:25" ht="15" customHeight="1" x14ac:dyDescent="0.35">
      <c r="A250" s="56" t="s">
        <v>280</v>
      </c>
      <c r="B250" s="55" t="s">
        <v>1096</v>
      </c>
      <c r="C250" s="57">
        <v>1000</v>
      </c>
      <c r="D250" s="57">
        <v>25</v>
      </c>
      <c r="E250" s="54">
        <v>89</v>
      </c>
      <c r="F250" s="283" t="s">
        <v>1121</v>
      </c>
      <c r="G250" s="284" t="s">
        <v>1122</v>
      </c>
      <c r="H250" s="50" t="s">
        <v>0</v>
      </c>
      <c r="I250" s="48" t="s">
        <v>3</v>
      </c>
      <c r="J250" s="46" t="s">
        <v>3</v>
      </c>
      <c r="K250" s="45">
        <v>6</v>
      </c>
      <c r="L250" s="42">
        <f t="shared" si="36"/>
        <v>6</v>
      </c>
      <c r="M250" s="343" t="s">
        <v>1</v>
      </c>
      <c r="N250" s="38">
        <f t="shared" si="37"/>
        <v>1</v>
      </c>
      <c r="O250" s="35">
        <f t="shared" si="38"/>
        <v>6</v>
      </c>
      <c r="P250" s="33">
        <f t="shared" si="40"/>
        <v>456.7</v>
      </c>
      <c r="Q250" s="32">
        <f t="shared" si="44"/>
        <v>548.04</v>
      </c>
      <c r="R250" s="308"/>
      <c r="S250" s="308"/>
      <c r="U250" s="31" t="s">
        <v>1828</v>
      </c>
      <c r="V250" s="31" t="str">
        <f t="shared" si="39"/>
        <v>137399</v>
      </c>
      <c r="W250" s="31">
        <v>456.7</v>
      </c>
      <c r="X250" s="2"/>
      <c r="Y250" s="347"/>
    </row>
    <row r="251" spans="1:25" ht="15" customHeight="1" x14ac:dyDescent="0.35">
      <c r="A251" s="56" t="s">
        <v>280</v>
      </c>
      <c r="B251" s="55" t="s">
        <v>1096</v>
      </c>
      <c r="C251" s="57">
        <v>1000</v>
      </c>
      <c r="D251" s="57">
        <v>25</v>
      </c>
      <c r="E251" s="54">
        <v>108</v>
      </c>
      <c r="F251" s="52" t="s">
        <v>1123</v>
      </c>
      <c r="G251" s="51" t="s">
        <v>1124</v>
      </c>
      <c r="H251" s="50" t="s">
        <v>0</v>
      </c>
      <c r="I251" s="48" t="s">
        <v>3</v>
      </c>
      <c r="J251" s="46"/>
      <c r="K251" s="45">
        <v>6</v>
      </c>
      <c r="L251" s="42">
        <f t="shared" si="36"/>
        <v>6</v>
      </c>
      <c r="M251" s="341" t="s">
        <v>35</v>
      </c>
      <c r="N251" s="38">
        <f t="shared" si="37"/>
        <v>2</v>
      </c>
      <c r="O251" s="35">
        <f t="shared" si="38"/>
        <v>12</v>
      </c>
      <c r="P251" s="33">
        <f t="shared" si="40"/>
        <v>614.9</v>
      </c>
      <c r="Q251" s="32">
        <f t="shared" si="44"/>
        <v>737.88</v>
      </c>
      <c r="R251" s="308"/>
      <c r="S251" s="308"/>
      <c r="U251" s="31" t="s">
        <v>1828</v>
      </c>
      <c r="V251" s="31" t="str">
        <f t="shared" si="39"/>
        <v>136807</v>
      </c>
      <c r="W251" s="31">
        <v>614.9</v>
      </c>
      <c r="X251" s="2"/>
      <c r="Y251" s="347"/>
    </row>
    <row r="252" spans="1:25" ht="15" customHeight="1" x14ac:dyDescent="0.35">
      <c r="A252" s="56" t="s">
        <v>280</v>
      </c>
      <c r="B252" s="55" t="s">
        <v>1096</v>
      </c>
      <c r="C252" s="57">
        <v>1000</v>
      </c>
      <c r="D252" s="57">
        <v>25</v>
      </c>
      <c r="E252" s="54">
        <v>114</v>
      </c>
      <c r="F252" s="52" t="s">
        <v>1125</v>
      </c>
      <c r="G252" s="51" t="s">
        <v>1126</v>
      </c>
      <c r="H252" s="50" t="s">
        <v>0</v>
      </c>
      <c r="I252" s="48" t="s">
        <v>3</v>
      </c>
      <c r="J252" s="46"/>
      <c r="K252" s="45">
        <v>5</v>
      </c>
      <c r="L252" s="42">
        <f t="shared" si="36"/>
        <v>5</v>
      </c>
      <c r="M252" s="341" t="s">
        <v>35</v>
      </c>
      <c r="N252" s="38">
        <f t="shared" si="37"/>
        <v>2</v>
      </c>
      <c r="O252" s="35">
        <f t="shared" si="38"/>
        <v>10</v>
      </c>
      <c r="P252" s="33">
        <f t="shared" si="40"/>
        <v>645.29999999999995</v>
      </c>
      <c r="Q252" s="32">
        <f t="shared" si="44"/>
        <v>774.36</v>
      </c>
      <c r="R252" s="308"/>
      <c r="S252" s="308"/>
      <c r="U252" s="31" t="s">
        <v>1828</v>
      </c>
      <c r="V252" s="31" t="str">
        <f t="shared" si="39"/>
        <v>136808</v>
      </c>
      <c r="W252" s="31">
        <v>645.29999999999995</v>
      </c>
      <c r="X252" s="2"/>
      <c r="Y252" s="347"/>
    </row>
    <row r="253" spans="1:25" ht="15" customHeight="1" x14ac:dyDescent="0.35">
      <c r="A253" s="56" t="s">
        <v>280</v>
      </c>
      <c r="B253" s="55" t="s">
        <v>1096</v>
      </c>
      <c r="C253" s="57">
        <v>1000</v>
      </c>
      <c r="D253" s="57">
        <v>25</v>
      </c>
      <c r="E253" s="54">
        <v>133</v>
      </c>
      <c r="F253" s="52" t="s">
        <v>1127</v>
      </c>
      <c r="G253" s="51" t="s">
        <v>1128</v>
      </c>
      <c r="H253" s="50" t="s">
        <v>0</v>
      </c>
      <c r="I253" s="48" t="s">
        <v>3</v>
      </c>
      <c r="J253" s="46"/>
      <c r="K253" s="45">
        <v>5</v>
      </c>
      <c r="L253" s="42">
        <f t="shared" si="36"/>
        <v>5</v>
      </c>
      <c r="M253" s="342" t="s">
        <v>34</v>
      </c>
      <c r="N253" s="38">
        <f t="shared" si="37"/>
        <v>8</v>
      </c>
      <c r="O253" s="35">
        <f t="shared" si="38"/>
        <v>40</v>
      </c>
      <c r="P253" s="33">
        <f t="shared" si="40"/>
        <v>654.5</v>
      </c>
      <c r="Q253" s="32">
        <f t="shared" si="44"/>
        <v>785.4</v>
      </c>
      <c r="R253" s="308"/>
      <c r="S253" s="308"/>
      <c r="U253" s="31" t="s">
        <v>1828</v>
      </c>
      <c r="V253" s="31" t="str">
        <f t="shared" si="39"/>
        <v>136809</v>
      </c>
      <c r="W253" s="31">
        <v>654.5</v>
      </c>
      <c r="X253" s="2"/>
      <c r="Y253" s="347"/>
    </row>
    <row r="254" spans="1:25" ht="15" customHeight="1" x14ac:dyDescent="0.35">
      <c r="A254" s="56" t="s">
        <v>280</v>
      </c>
      <c r="B254" s="55" t="s">
        <v>1096</v>
      </c>
      <c r="C254" s="57">
        <v>1000</v>
      </c>
      <c r="D254" s="57">
        <v>25</v>
      </c>
      <c r="E254" s="54">
        <v>159</v>
      </c>
      <c r="F254" s="52" t="s">
        <v>1129</v>
      </c>
      <c r="G254" s="51" t="s">
        <v>1130</v>
      </c>
      <c r="H254" s="50" t="s">
        <v>0</v>
      </c>
      <c r="I254" s="48" t="s">
        <v>3</v>
      </c>
      <c r="J254" s="46"/>
      <c r="K254" s="45">
        <v>4</v>
      </c>
      <c r="L254" s="42">
        <f t="shared" si="36"/>
        <v>4</v>
      </c>
      <c r="M254" s="341" t="s">
        <v>35</v>
      </c>
      <c r="N254" s="38">
        <f t="shared" si="37"/>
        <v>3</v>
      </c>
      <c r="O254" s="35">
        <f t="shared" si="38"/>
        <v>12</v>
      </c>
      <c r="P254" s="33">
        <f t="shared" si="40"/>
        <v>742.9</v>
      </c>
      <c r="Q254" s="32">
        <f t="shared" si="44"/>
        <v>891.48</v>
      </c>
      <c r="R254" s="308"/>
      <c r="S254" s="308"/>
      <c r="U254" s="31" t="s">
        <v>1828</v>
      </c>
      <c r="V254" s="31" t="str">
        <f t="shared" si="39"/>
        <v>136941</v>
      </c>
      <c r="W254" s="31">
        <v>742.9</v>
      </c>
      <c r="X254" s="2"/>
      <c r="Y254" s="347"/>
    </row>
    <row r="255" spans="1:25" ht="15" customHeight="1" x14ac:dyDescent="0.35">
      <c r="A255" s="56" t="s">
        <v>280</v>
      </c>
      <c r="B255" s="55" t="s">
        <v>1096</v>
      </c>
      <c r="C255" s="57">
        <v>1000</v>
      </c>
      <c r="D255" s="57">
        <v>25</v>
      </c>
      <c r="E255" s="54">
        <v>169</v>
      </c>
      <c r="F255" s="52" t="s">
        <v>1131</v>
      </c>
      <c r="G255" s="51" t="s">
        <v>1132</v>
      </c>
      <c r="H255" s="50" t="s">
        <v>0</v>
      </c>
      <c r="I255" s="48" t="s">
        <v>3</v>
      </c>
      <c r="J255" s="46"/>
      <c r="K255" s="45">
        <v>4</v>
      </c>
      <c r="L255" s="42">
        <f t="shared" si="36"/>
        <v>4</v>
      </c>
      <c r="M255" s="342" t="s">
        <v>34</v>
      </c>
      <c r="N255" s="38">
        <f t="shared" si="37"/>
        <v>10</v>
      </c>
      <c r="O255" s="35">
        <f t="shared" si="38"/>
        <v>40</v>
      </c>
      <c r="P255" s="33">
        <f t="shared" si="40"/>
        <v>781</v>
      </c>
      <c r="Q255" s="32">
        <f t="shared" si="44"/>
        <v>937.2</v>
      </c>
      <c r="R255" s="308"/>
      <c r="S255" s="308"/>
      <c r="U255" s="31" t="s">
        <v>1828</v>
      </c>
      <c r="V255" s="31" t="str">
        <f t="shared" si="39"/>
        <v>136954</v>
      </c>
      <c r="W255" s="31">
        <v>781</v>
      </c>
      <c r="X255" s="2"/>
      <c r="Y255" s="347"/>
    </row>
    <row r="256" spans="1:25" ht="15" customHeight="1" x14ac:dyDescent="0.35">
      <c r="A256" s="56" t="s">
        <v>280</v>
      </c>
      <c r="B256" s="55" t="s">
        <v>1096</v>
      </c>
      <c r="C256" s="57">
        <v>1000</v>
      </c>
      <c r="D256" s="57">
        <v>25</v>
      </c>
      <c r="E256" s="54">
        <v>219</v>
      </c>
      <c r="F256" s="52" t="s">
        <v>1133</v>
      </c>
      <c r="G256" s="51" t="s">
        <v>1134</v>
      </c>
      <c r="H256" s="50" t="s">
        <v>0</v>
      </c>
      <c r="I256" s="48" t="s">
        <v>3</v>
      </c>
      <c r="J256" s="46"/>
      <c r="K256" s="45">
        <v>3</v>
      </c>
      <c r="L256" s="42">
        <f t="shared" si="36"/>
        <v>3</v>
      </c>
      <c r="M256" s="341" t="s">
        <v>35</v>
      </c>
      <c r="N256" s="38">
        <f t="shared" si="37"/>
        <v>4</v>
      </c>
      <c r="O256" s="35">
        <f t="shared" si="38"/>
        <v>12</v>
      </c>
      <c r="P256" s="33">
        <f t="shared" si="40"/>
        <v>1012.9</v>
      </c>
      <c r="Q256" s="32">
        <f t="shared" si="44"/>
        <v>1215.48</v>
      </c>
      <c r="R256" s="308"/>
      <c r="S256" s="308"/>
      <c r="U256" s="31" t="s">
        <v>1828</v>
      </c>
      <c r="V256" s="31" t="str">
        <f t="shared" si="39"/>
        <v>137056</v>
      </c>
      <c r="W256" s="31">
        <v>1012.9</v>
      </c>
      <c r="X256" s="2"/>
      <c r="Y256" s="347"/>
    </row>
    <row r="257" spans="1:25" ht="15" customHeight="1" x14ac:dyDescent="0.35">
      <c r="A257" s="56" t="s">
        <v>280</v>
      </c>
      <c r="B257" s="55" t="s">
        <v>1096</v>
      </c>
      <c r="C257" s="57">
        <v>1000</v>
      </c>
      <c r="D257" s="57">
        <v>25</v>
      </c>
      <c r="E257" s="54">
        <v>273</v>
      </c>
      <c r="F257" s="52" t="s">
        <v>1135</v>
      </c>
      <c r="G257" s="51" t="s">
        <v>1136</v>
      </c>
      <c r="H257" s="50" t="s">
        <v>0</v>
      </c>
      <c r="I257" s="48" t="s">
        <v>3</v>
      </c>
      <c r="J257" s="46"/>
      <c r="K257" s="45">
        <v>2</v>
      </c>
      <c r="L257" s="42">
        <f t="shared" si="36"/>
        <v>2</v>
      </c>
      <c r="M257" s="342" t="s">
        <v>34</v>
      </c>
      <c r="N257" s="38">
        <f t="shared" si="37"/>
        <v>20</v>
      </c>
      <c r="O257" s="35">
        <f t="shared" si="38"/>
        <v>40</v>
      </c>
      <c r="P257" s="33">
        <f t="shared" si="40"/>
        <v>1356.3</v>
      </c>
      <c r="Q257" s="32">
        <f t="shared" si="44"/>
        <v>1627.56</v>
      </c>
      <c r="R257" s="308"/>
      <c r="S257" s="308"/>
      <c r="U257" s="31" t="s">
        <v>1828</v>
      </c>
      <c r="V257" s="31" t="str">
        <f t="shared" si="39"/>
        <v>137299</v>
      </c>
      <c r="W257" s="31">
        <v>1356.3</v>
      </c>
      <c r="X257" s="2"/>
      <c r="Y257" s="347"/>
    </row>
    <row r="258" spans="1:25" ht="15" customHeight="1" x14ac:dyDescent="0.35">
      <c r="A258" s="56" t="s">
        <v>280</v>
      </c>
      <c r="B258" s="55" t="s">
        <v>1096</v>
      </c>
      <c r="C258" s="57">
        <v>1000</v>
      </c>
      <c r="D258" s="54">
        <v>30</v>
      </c>
      <c r="E258" s="54">
        <v>18</v>
      </c>
      <c r="F258" s="52" t="s">
        <v>1137</v>
      </c>
      <c r="G258" s="51" t="s">
        <v>1138</v>
      </c>
      <c r="H258" s="50" t="s">
        <v>0</v>
      </c>
      <c r="I258" s="48" t="s">
        <v>3</v>
      </c>
      <c r="J258" s="46"/>
      <c r="K258" s="45">
        <v>12</v>
      </c>
      <c r="L258" s="42">
        <f t="shared" si="36"/>
        <v>12</v>
      </c>
      <c r="M258" s="341" t="s">
        <v>35</v>
      </c>
      <c r="N258" s="38">
        <f t="shared" si="37"/>
        <v>1</v>
      </c>
      <c r="O258" s="35">
        <f t="shared" si="38"/>
        <v>12</v>
      </c>
      <c r="P258" s="33">
        <f t="shared" si="40"/>
        <v>257.8</v>
      </c>
      <c r="Q258" s="32">
        <f t="shared" ref="Q258:Q303" si="45">ROUND(P258*1.2,2)</f>
        <v>309.36</v>
      </c>
      <c r="R258" s="308"/>
      <c r="S258" s="308"/>
      <c r="U258" s="31" t="s">
        <v>1828</v>
      </c>
      <c r="V258" s="31" t="str">
        <f t="shared" si="39"/>
        <v>136963</v>
      </c>
      <c r="W258" s="31">
        <v>257.8</v>
      </c>
      <c r="X258" s="2"/>
      <c r="Y258" s="347"/>
    </row>
    <row r="259" spans="1:25" ht="15" customHeight="1" x14ac:dyDescent="0.35">
      <c r="A259" s="56" t="s">
        <v>280</v>
      </c>
      <c r="B259" s="55" t="s">
        <v>1096</v>
      </c>
      <c r="C259" s="57">
        <v>1000</v>
      </c>
      <c r="D259" s="57">
        <v>30</v>
      </c>
      <c r="E259" s="54">
        <v>21</v>
      </c>
      <c r="F259" s="52" t="s">
        <v>1139</v>
      </c>
      <c r="G259" s="51" t="s">
        <v>1140</v>
      </c>
      <c r="H259" s="50" t="s">
        <v>0</v>
      </c>
      <c r="I259" s="48" t="s">
        <v>3</v>
      </c>
      <c r="J259" s="46"/>
      <c r="K259" s="45">
        <v>12</v>
      </c>
      <c r="L259" s="42">
        <f t="shared" si="36"/>
        <v>12</v>
      </c>
      <c r="M259" s="343" t="s">
        <v>1</v>
      </c>
      <c r="N259" s="38">
        <f t="shared" si="37"/>
        <v>1</v>
      </c>
      <c r="O259" s="35">
        <f t="shared" si="38"/>
        <v>12</v>
      </c>
      <c r="P259" s="33">
        <f t="shared" si="40"/>
        <v>267.7</v>
      </c>
      <c r="Q259" s="32">
        <f t="shared" si="45"/>
        <v>321.24</v>
      </c>
      <c r="R259" s="308"/>
      <c r="S259" s="308"/>
      <c r="U259" s="31" t="s">
        <v>1828</v>
      </c>
      <c r="V259" s="31" t="str">
        <f t="shared" si="39"/>
        <v>136718</v>
      </c>
      <c r="W259" s="31">
        <v>267.7</v>
      </c>
      <c r="X259" s="2"/>
      <c r="Y259" s="347"/>
    </row>
    <row r="260" spans="1:25" ht="15" customHeight="1" x14ac:dyDescent="0.35">
      <c r="A260" s="56" t="s">
        <v>280</v>
      </c>
      <c r="B260" s="55" t="s">
        <v>1096</v>
      </c>
      <c r="C260" s="57">
        <v>1000</v>
      </c>
      <c r="D260" s="57">
        <v>30</v>
      </c>
      <c r="E260" s="54">
        <v>25</v>
      </c>
      <c r="F260" s="52" t="s">
        <v>1141</v>
      </c>
      <c r="G260" s="51" t="s">
        <v>1142</v>
      </c>
      <c r="H260" s="50" t="s">
        <v>0</v>
      </c>
      <c r="I260" s="48" t="s">
        <v>3</v>
      </c>
      <c r="J260" s="46"/>
      <c r="K260" s="45">
        <v>12</v>
      </c>
      <c r="L260" s="42">
        <f t="shared" si="36"/>
        <v>12</v>
      </c>
      <c r="M260" s="343" t="s">
        <v>1</v>
      </c>
      <c r="N260" s="38">
        <f t="shared" si="37"/>
        <v>1</v>
      </c>
      <c r="O260" s="35">
        <f t="shared" si="38"/>
        <v>12</v>
      </c>
      <c r="P260" s="33">
        <f t="shared" si="40"/>
        <v>298.10000000000002</v>
      </c>
      <c r="Q260" s="32">
        <f t="shared" si="45"/>
        <v>357.72</v>
      </c>
      <c r="R260" s="308"/>
      <c r="S260" s="308"/>
      <c r="U260" s="31" t="s">
        <v>1828</v>
      </c>
      <c r="V260" s="31" t="str">
        <f t="shared" si="39"/>
        <v>137925</v>
      </c>
      <c r="W260" s="31">
        <v>298.10000000000002</v>
      </c>
      <c r="X260" s="2"/>
      <c r="Y260" s="347"/>
    </row>
    <row r="261" spans="1:25" ht="15" customHeight="1" x14ac:dyDescent="0.35">
      <c r="A261" s="56" t="s">
        <v>280</v>
      </c>
      <c r="B261" s="55" t="s">
        <v>1096</v>
      </c>
      <c r="C261" s="57">
        <v>1000</v>
      </c>
      <c r="D261" s="57">
        <v>30</v>
      </c>
      <c r="E261" s="54">
        <v>28</v>
      </c>
      <c r="F261" s="52" t="s">
        <v>1143</v>
      </c>
      <c r="G261" s="51" t="s">
        <v>1144</v>
      </c>
      <c r="H261" s="50" t="s">
        <v>0</v>
      </c>
      <c r="I261" s="48" t="s">
        <v>3</v>
      </c>
      <c r="J261" s="46"/>
      <c r="K261" s="45">
        <v>10</v>
      </c>
      <c r="L261" s="42">
        <f t="shared" si="36"/>
        <v>10</v>
      </c>
      <c r="M261" s="343" t="s">
        <v>1</v>
      </c>
      <c r="N261" s="38">
        <f t="shared" si="37"/>
        <v>1</v>
      </c>
      <c r="O261" s="35">
        <f t="shared" si="38"/>
        <v>10</v>
      </c>
      <c r="P261" s="33">
        <f t="shared" si="40"/>
        <v>306</v>
      </c>
      <c r="Q261" s="32">
        <f t="shared" si="45"/>
        <v>367.2</v>
      </c>
      <c r="R261" s="308"/>
      <c r="S261" s="308"/>
      <c r="U261" s="31" t="s">
        <v>1828</v>
      </c>
      <c r="V261" s="31" t="str">
        <f t="shared" si="39"/>
        <v>136806</v>
      </c>
      <c r="W261" s="31">
        <v>306</v>
      </c>
      <c r="X261" s="2"/>
      <c r="Y261" s="347"/>
    </row>
    <row r="262" spans="1:25" ht="15" customHeight="1" x14ac:dyDescent="0.35">
      <c r="A262" s="56" t="s">
        <v>280</v>
      </c>
      <c r="B262" s="55" t="s">
        <v>1096</v>
      </c>
      <c r="C262" s="57">
        <v>1000</v>
      </c>
      <c r="D262" s="57">
        <v>30</v>
      </c>
      <c r="E262" s="54">
        <v>32</v>
      </c>
      <c r="F262" s="52" t="s">
        <v>1145</v>
      </c>
      <c r="G262" s="51" t="s">
        <v>1146</v>
      </c>
      <c r="H262" s="50" t="s">
        <v>0</v>
      </c>
      <c r="I262" s="48" t="s">
        <v>3</v>
      </c>
      <c r="J262" s="46"/>
      <c r="K262" s="45">
        <v>10</v>
      </c>
      <c r="L262" s="42">
        <f t="shared" si="36"/>
        <v>10</v>
      </c>
      <c r="M262" s="343" t="s">
        <v>1</v>
      </c>
      <c r="N262" s="38">
        <f t="shared" si="37"/>
        <v>1</v>
      </c>
      <c r="O262" s="35">
        <f t="shared" si="38"/>
        <v>10</v>
      </c>
      <c r="P262" s="33">
        <f t="shared" si="40"/>
        <v>315.89999999999998</v>
      </c>
      <c r="Q262" s="32">
        <f t="shared" si="45"/>
        <v>379.08</v>
      </c>
      <c r="R262" s="308"/>
      <c r="S262" s="308"/>
      <c r="U262" s="31" t="s">
        <v>1828</v>
      </c>
      <c r="V262" s="31" t="str">
        <f t="shared" si="39"/>
        <v>135236</v>
      </c>
      <c r="W262" s="31">
        <v>315.89999999999998</v>
      </c>
      <c r="X262" s="2"/>
      <c r="Y262" s="347"/>
    </row>
    <row r="263" spans="1:25" ht="15" customHeight="1" x14ac:dyDescent="0.35">
      <c r="A263" s="56" t="s">
        <v>280</v>
      </c>
      <c r="B263" s="55" t="s">
        <v>1096</v>
      </c>
      <c r="C263" s="57">
        <v>1000</v>
      </c>
      <c r="D263" s="57">
        <v>30</v>
      </c>
      <c r="E263" s="54">
        <v>35</v>
      </c>
      <c r="F263" s="52" t="s">
        <v>1147</v>
      </c>
      <c r="G263" s="51" t="s">
        <v>1148</v>
      </c>
      <c r="H263" s="50" t="s">
        <v>0</v>
      </c>
      <c r="I263" s="48" t="s">
        <v>3</v>
      </c>
      <c r="J263" s="46" t="s">
        <v>3</v>
      </c>
      <c r="K263" s="45">
        <v>10</v>
      </c>
      <c r="L263" s="42">
        <f t="shared" si="36"/>
        <v>10</v>
      </c>
      <c r="M263" s="343" t="s">
        <v>1</v>
      </c>
      <c r="N263" s="38">
        <f t="shared" si="37"/>
        <v>1</v>
      </c>
      <c r="O263" s="35">
        <f t="shared" si="38"/>
        <v>10</v>
      </c>
      <c r="P263" s="33">
        <f t="shared" si="40"/>
        <v>328.9</v>
      </c>
      <c r="Q263" s="32">
        <f t="shared" si="45"/>
        <v>394.68</v>
      </c>
      <c r="R263" s="308"/>
      <c r="S263" s="308"/>
      <c r="U263" s="31" t="s">
        <v>1828</v>
      </c>
      <c r="V263" s="31" t="str">
        <f t="shared" si="39"/>
        <v>135240</v>
      </c>
      <c r="W263" s="31">
        <v>328.9</v>
      </c>
      <c r="X263" s="2"/>
      <c r="Y263" s="347"/>
    </row>
    <row r="264" spans="1:25" ht="15" customHeight="1" x14ac:dyDescent="0.35">
      <c r="A264" s="56" t="s">
        <v>280</v>
      </c>
      <c r="B264" s="55" t="s">
        <v>1096</v>
      </c>
      <c r="C264" s="57">
        <v>1000</v>
      </c>
      <c r="D264" s="57">
        <v>30</v>
      </c>
      <c r="E264" s="54">
        <v>38</v>
      </c>
      <c r="F264" s="52" t="s">
        <v>1149</v>
      </c>
      <c r="G264" s="51" t="s">
        <v>1150</v>
      </c>
      <c r="H264" s="50" t="s">
        <v>0</v>
      </c>
      <c r="I264" s="48" t="s">
        <v>3</v>
      </c>
      <c r="J264" s="46"/>
      <c r="K264" s="45">
        <v>9</v>
      </c>
      <c r="L264" s="42">
        <f t="shared" si="36"/>
        <v>9</v>
      </c>
      <c r="M264" s="343" t="s">
        <v>1</v>
      </c>
      <c r="N264" s="38">
        <f t="shared" si="37"/>
        <v>1</v>
      </c>
      <c r="O264" s="35">
        <f t="shared" si="38"/>
        <v>9</v>
      </c>
      <c r="P264" s="33">
        <f t="shared" si="40"/>
        <v>344.3</v>
      </c>
      <c r="Q264" s="32">
        <f t="shared" si="45"/>
        <v>413.16</v>
      </c>
      <c r="R264" s="308"/>
      <c r="S264" s="308"/>
      <c r="U264" s="31" t="s">
        <v>1828</v>
      </c>
      <c r="V264" s="31" t="str">
        <f t="shared" si="39"/>
        <v>135244</v>
      </c>
      <c r="W264" s="31">
        <v>344.3</v>
      </c>
      <c r="X264" s="2"/>
      <c r="Y264" s="347"/>
    </row>
    <row r="265" spans="1:25" ht="15" customHeight="1" x14ac:dyDescent="0.35">
      <c r="A265" s="56" t="s">
        <v>280</v>
      </c>
      <c r="B265" s="55" t="s">
        <v>1096</v>
      </c>
      <c r="C265" s="57">
        <v>1000</v>
      </c>
      <c r="D265" s="57">
        <v>30</v>
      </c>
      <c r="E265" s="54">
        <v>42</v>
      </c>
      <c r="F265" s="52" t="s">
        <v>1151</v>
      </c>
      <c r="G265" s="51" t="s">
        <v>1152</v>
      </c>
      <c r="H265" s="50" t="s">
        <v>0</v>
      </c>
      <c r="I265" s="48" t="s">
        <v>3</v>
      </c>
      <c r="J265" s="46" t="s">
        <v>3</v>
      </c>
      <c r="K265" s="45">
        <v>9</v>
      </c>
      <c r="L265" s="42">
        <f t="shared" si="36"/>
        <v>9</v>
      </c>
      <c r="M265" s="343" t="s">
        <v>1</v>
      </c>
      <c r="N265" s="38">
        <f t="shared" si="37"/>
        <v>1</v>
      </c>
      <c r="O265" s="35">
        <f t="shared" si="38"/>
        <v>9</v>
      </c>
      <c r="P265" s="33">
        <f t="shared" si="40"/>
        <v>346.7</v>
      </c>
      <c r="Q265" s="32">
        <f t="shared" si="45"/>
        <v>416.04</v>
      </c>
      <c r="R265" s="308"/>
      <c r="S265" s="308"/>
      <c r="U265" s="31" t="s">
        <v>1828</v>
      </c>
      <c r="V265" s="31" t="str">
        <f t="shared" si="39"/>
        <v>135248</v>
      </c>
      <c r="W265" s="31">
        <v>346.7</v>
      </c>
      <c r="X265" s="2"/>
      <c r="Y265" s="347"/>
    </row>
    <row r="266" spans="1:25" ht="15" customHeight="1" x14ac:dyDescent="0.35">
      <c r="A266" s="56" t="s">
        <v>280</v>
      </c>
      <c r="B266" s="55" t="s">
        <v>1096</v>
      </c>
      <c r="C266" s="57">
        <v>1000</v>
      </c>
      <c r="D266" s="57">
        <v>30</v>
      </c>
      <c r="E266" s="54">
        <v>45</v>
      </c>
      <c r="F266" s="52" t="s">
        <v>1153</v>
      </c>
      <c r="G266" s="51" t="s">
        <v>1154</v>
      </c>
      <c r="H266" s="50" t="s">
        <v>0</v>
      </c>
      <c r="I266" s="48" t="s">
        <v>3</v>
      </c>
      <c r="J266" s="46" t="s">
        <v>3</v>
      </c>
      <c r="K266" s="45">
        <v>9</v>
      </c>
      <c r="L266" s="42">
        <f t="shared" si="36"/>
        <v>9</v>
      </c>
      <c r="M266" s="343" t="s">
        <v>1</v>
      </c>
      <c r="N266" s="38">
        <f t="shared" si="37"/>
        <v>1</v>
      </c>
      <c r="O266" s="35">
        <f t="shared" si="38"/>
        <v>9</v>
      </c>
      <c r="P266" s="33">
        <f t="shared" si="40"/>
        <v>350.5</v>
      </c>
      <c r="Q266" s="32">
        <f t="shared" si="45"/>
        <v>420.6</v>
      </c>
      <c r="R266" s="308"/>
      <c r="S266" s="308"/>
      <c r="U266" s="31" t="s">
        <v>1828</v>
      </c>
      <c r="V266" s="31" t="str">
        <f t="shared" si="39"/>
        <v>135251</v>
      </c>
      <c r="W266" s="31">
        <v>350.5</v>
      </c>
      <c r="X266" s="2"/>
      <c r="Y266" s="347"/>
    </row>
    <row r="267" spans="1:25" ht="15" customHeight="1" x14ac:dyDescent="0.35">
      <c r="A267" s="56" t="s">
        <v>280</v>
      </c>
      <c r="B267" s="55" t="s">
        <v>1096</v>
      </c>
      <c r="C267" s="57">
        <v>1000</v>
      </c>
      <c r="D267" s="57">
        <v>30</v>
      </c>
      <c r="E267" s="54">
        <v>48</v>
      </c>
      <c r="F267" s="52" t="s">
        <v>1155</v>
      </c>
      <c r="G267" s="51" t="s">
        <v>1156</v>
      </c>
      <c r="H267" s="50" t="s">
        <v>0</v>
      </c>
      <c r="I267" s="48" t="s">
        <v>3</v>
      </c>
      <c r="J267" s="46" t="s">
        <v>3</v>
      </c>
      <c r="K267" s="45">
        <v>9</v>
      </c>
      <c r="L267" s="42">
        <f t="shared" si="36"/>
        <v>9</v>
      </c>
      <c r="M267" s="343" t="s">
        <v>1</v>
      </c>
      <c r="N267" s="38">
        <f t="shared" si="37"/>
        <v>1</v>
      </c>
      <c r="O267" s="35">
        <f t="shared" si="38"/>
        <v>9</v>
      </c>
      <c r="P267" s="33">
        <f t="shared" si="40"/>
        <v>354.6</v>
      </c>
      <c r="Q267" s="32">
        <f t="shared" si="45"/>
        <v>425.52</v>
      </c>
      <c r="R267" s="308"/>
      <c r="S267" s="308"/>
      <c r="U267" s="31" t="s">
        <v>1828</v>
      </c>
      <c r="V267" s="31" t="str">
        <f t="shared" si="39"/>
        <v>158128</v>
      </c>
      <c r="W267" s="31">
        <v>354.6</v>
      </c>
      <c r="X267" s="2"/>
      <c r="Y267" s="347"/>
    </row>
    <row r="268" spans="1:25" ht="15" customHeight="1" x14ac:dyDescent="0.35">
      <c r="A268" s="56" t="s">
        <v>280</v>
      </c>
      <c r="B268" s="55" t="s">
        <v>1096</v>
      </c>
      <c r="C268" s="57">
        <v>1000</v>
      </c>
      <c r="D268" s="57">
        <v>30</v>
      </c>
      <c r="E268" s="54">
        <v>54</v>
      </c>
      <c r="F268" s="52" t="s">
        <v>1157</v>
      </c>
      <c r="G268" s="51" t="s">
        <v>1158</v>
      </c>
      <c r="H268" s="50" t="s">
        <v>0</v>
      </c>
      <c r="I268" s="48" t="s">
        <v>3</v>
      </c>
      <c r="J268" s="46"/>
      <c r="K268" s="45">
        <v>8</v>
      </c>
      <c r="L268" s="42">
        <f t="shared" si="36"/>
        <v>8</v>
      </c>
      <c r="M268" s="343" t="s">
        <v>1</v>
      </c>
      <c r="N268" s="38">
        <f t="shared" si="37"/>
        <v>1</v>
      </c>
      <c r="O268" s="35">
        <f t="shared" si="38"/>
        <v>8</v>
      </c>
      <c r="P268" s="33">
        <f t="shared" si="40"/>
        <v>364.1</v>
      </c>
      <c r="Q268" s="32">
        <f t="shared" si="45"/>
        <v>436.92</v>
      </c>
      <c r="R268" s="308"/>
      <c r="S268" s="308"/>
      <c r="U268" s="31" t="s">
        <v>1828</v>
      </c>
      <c r="V268" s="31" t="str">
        <f t="shared" si="39"/>
        <v>135256</v>
      </c>
      <c r="W268" s="31">
        <v>364.1</v>
      </c>
      <c r="X268" s="2"/>
      <c r="Y268" s="347"/>
    </row>
    <row r="269" spans="1:25" ht="15" customHeight="1" x14ac:dyDescent="0.35">
      <c r="A269" s="56" t="s">
        <v>280</v>
      </c>
      <c r="B269" s="55" t="s">
        <v>1096</v>
      </c>
      <c r="C269" s="57">
        <v>1000</v>
      </c>
      <c r="D269" s="57">
        <v>30</v>
      </c>
      <c r="E269" s="54">
        <v>57</v>
      </c>
      <c r="F269" s="52" t="s">
        <v>1159</v>
      </c>
      <c r="G269" s="51" t="s">
        <v>1160</v>
      </c>
      <c r="H269" s="50" t="s">
        <v>0</v>
      </c>
      <c r="I269" s="48" t="s">
        <v>3</v>
      </c>
      <c r="J269" s="46" t="s">
        <v>3</v>
      </c>
      <c r="K269" s="45">
        <v>8</v>
      </c>
      <c r="L269" s="42">
        <f t="shared" si="36"/>
        <v>8</v>
      </c>
      <c r="M269" s="343" t="s">
        <v>1</v>
      </c>
      <c r="N269" s="38">
        <f t="shared" si="37"/>
        <v>1</v>
      </c>
      <c r="O269" s="35">
        <f t="shared" si="38"/>
        <v>8</v>
      </c>
      <c r="P269" s="33">
        <f t="shared" si="40"/>
        <v>366.5</v>
      </c>
      <c r="Q269" s="32">
        <f t="shared" si="45"/>
        <v>439.8</v>
      </c>
      <c r="R269" s="308"/>
      <c r="S269" s="308"/>
      <c r="U269" s="31" t="s">
        <v>1828</v>
      </c>
      <c r="V269" s="31" t="str">
        <f t="shared" si="39"/>
        <v>135258</v>
      </c>
      <c r="W269" s="31">
        <v>366.5</v>
      </c>
      <c r="X269" s="2"/>
      <c r="Y269" s="347"/>
    </row>
    <row r="270" spans="1:25" ht="15" customHeight="1" x14ac:dyDescent="0.35">
      <c r="A270" s="56" t="s">
        <v>280</v>
      </c>
      <c r="B270" s="55" t="s">
        <v>1096</v>
      </c>
      <c r="C270" s="57">
        <v>1000</v>
      </c>
      <c r="D270" s="57">
        <v>30</v>
      </c>
      <c r="E270" s="54">
        <v>60</v>
      </c>
      <c r="F270" s="52" t="s">
        <v>1161</v>
      </c>
      <c r="G270" s="51" t="s">
        <v>1162</v>
      </c>
      <c r="H270" s="50" t="s">
        <v>0</v>
      </c>
      <c r="I270" s="48" t="s">
        <v>3</v>
      </c>
      <c r="J270" s="46" t="s">
        <v>3</v>
      </c>
      <c r="K270" s="45">
        <v>8</v>
      </c>
      <c r="L270" s="42">
        <f t="shared" si="36"/>
        <v>8</v>
      </c>
      <c r="M270" s="343" t="s">
        <v>1</v>
      </c>
      <c r="N270" s="38">
        <f t="shared" si="37"/>
        <v>1</v>
      </c>
      <c r="O270" s="35">
        <f t="shared" si="38"/>
        <v>8</v>
      </c>
      <c r="P270" s="33">
        <f t="shared" si="40"/>
        <v>370.3</v>
      </c>
      <c r="Q270" s="32">
        <f t="shared" si="45"/>
        <v>444.36</v>
      </c>
      <c r="R270" s="308"/>
      <c r="S270" s="308"/>
      <c r="U270" s="31" t="s">
        <v>1828</v>
      </c>
      <c r="V270" s="31" t="str">
        <f t="shared" si="39"/>
        <v>135264</v>
      </c>
      <c r="W270" s="31">
        <v>370.3</v>
      </c>
      <c r="X270" s="2"/>
      <c r="Y270" s="347"/>
    </row>
    <row r="271" spans="1:25" ht="15" customHeight="1" x14ac:dyDescent="0.35">
      <c r="A271" s="56" t="s">
        <v>280</v>
      </c>
      <c r="B271" s="55" t="s">
        <v>1096</v>
      </c>
      <c r="C271" s="57">
        <v>1000</v>
      </c>
      <c r="D271" s="57">
        <v>30</v>
      </c>
      <c r="E271" s="54">
        <v>64</v>
      </c>
      <c r="F271" s="52" t="s">
        <v>1163</v>
      </c>
      <c r="G271" s="51" t="s">
        <v>1164</v>
      </c>
      <c r="H271" s="50" t="s">
        <v>0</v>
      </c>
      <c r="I271" s="48" t="s">
        <v>3</v>
      </c>
      <c r="J271" s="46" t="s">
        <v>3</v>
      </c>
      <c r="K271" s="45">
        <v>7</v>
      </c>
      <c r="L271" s="42">
        <f t="shared" si="36"/>
        <v>7</v>
      </c>
      <c r="M271" s="343" t="s">
        <v>1</v>
      </c>
      <c r="N271" s="38">
        <f t="shared" si="37"/>
        <v>1</v>
      </c>
      <c r="O271" s="35">
        <f t="shared" si="38"/>
        <v>7</v>
      </c>
      <c r="P271" s="33">
        <f t="shared" si="40"/>
        <v>383.9</v>
      </c>
      <c r="Q271" s="32">
        <f t="shared" si="45"/>
        <v>460.68</v>
      </c>
      <c r="R271" s="308"/>
      <c r="S271" s="308"/>
      <c r="U271" s="31" t="s">
        <v>1828</v>
      </c>
      <c r="V271" s="31" t="str">
        <f t="shared" si="39"/>
        <v>135269</v>
      </c>
      <c r="W271" s="31">
        <v>383.9</v>
      </c>
      <c r="X271" s="2"/>
      <c r="Y271" s="347"/>
    </row>
    <row r="272" spans="1:25" ht="15" customHeight="1" x14ac:dyDescent="0.35">
      <c r="A272" s="56" t="s">
        <v>280</v>
      </c>
      <c r="B272" s="55" t="s">
        <v>1096</v>
      </c>
      <c r="C272" s="57">
        <v>1000</v>
      </c>
      <c r="D272" s="57">
        <v>30</v>
      </c>
      <c r="E272" s="54">
        <v>70</v>
      </c>
      <c r="F272" s="52" t="s">
        <v>1165</v>
      </c>
      <c r="G272" s="51" t="s">
        <v>1166</v>
      </c>
      <c r="H272" s="50" t="s">
        <v>0</v>
      </c>
      <c r="I272" s="48"/>
      <c r="J272" s="46" t="s">
        <v>3</v>
      </c>
      <c r="K272" s="45">
        <v>7</v>
      </c>
      <c r="L272" s="42">
        <f t="shared" si="36"/>
        <v>7</v>
      </c>
      <c r="M272" s="342" t="s">
        <v>34</v>
      </c>
      <c r="N272" s="38">
        <f t="shared" si="37"/>
        <v>6</v>
      </c>
      <c r="O272" s="35">
        <f t="shared" si="38"/>
        <v>42</v>
      </c>
      <c r="P272" s="33">
        <f t="shared" si="40"/>
        <v>407.2</v>
      </c>
      <c r="Q272" s="32">
        <f t="shared" si="45"/>
        <v>488.64</v>
      </c>
      <c r="R272" s="308"/>
      <c r="S272" s="308"/>
      <c r="U272" s="31" t="s">
        <v>1828</v>
      </c>
      <c r="V272" s="31" t="str">
        <f t="shared" si="39"/>
        <v>134864</v>
      </c>
      <c r="W272" s="31">
        <v>407.2</v>
      </c>
      <c r="X272" s="2"/>
      <c r="Y272" s="347"/>
    </row>
    <row r="273" spans="1:25" ht="15" customHeight="1" x14ac:dyDescent="0.35">
      <c r="A273" s="56" t="s">
        <v>280</v>
      </c>
      <c r="B273" s="55" t="s">
        <v>1096</v>
      </c>
      <c r="C273" s="57">
        <v>1000</v>
      </c>
      <c r="D273" s="57">
        <v>30</v>
      </c>
      <c r="E273" s="54">
        <v>76</v>
      </c>
      <c r="F273" s="52" t="s">
        <v>1167</v>
      </c>
      <c r="G273" s="51" t="s">
        <v>1168</v>
      </c>
      <c r="H273" s="50" t="s">
        <v>0</v>
      </c>
      <c r="I273" s="48" t="s">
        <v>3</v>
      </c>
      <c r="J273" s="46" t="s">
        <v>3</v>
      </c>
      <c r="K273" s="45">
        <v>6</v>
      </c>
      <c r="L273" s="42">
        <f t="shared" ref="L273:L336" si="46">K273</f>
        <v>6</v>
      </c>
      <c r="M273" s="343" t="s">
        <v>1</v>
      </c>
      <c r="N273" s="38">
        <f t="shared" ref="N273:N336" si="47">IF(M273="A",1,IF(M273="B", ROUNDUP(10/L273,0),ROUNDUP(40/L273,0)))</f>
        <v>1</v>
      </c>
      <c r="O273" s="35">
        <f t="shared" ref="O273:O336" si="48">N273*L273</f>
        <v>6</v>
      </c>
      <c r="P273" s="33">
        <f t="shared" si="40"/>
        <v>423.9</v>
      </c>
      <c r="Q273" s="32">
        <f t="shared" si="45"/>
        <v>508.68</v>
      </c>
      <c r="R273" s="308"/>
      <c r="S273" s="308"/>
      <c r="U273" s="31" t="s">
        <v>1828</v>
      </c>
      <c r="V273" s="31" t="str">
        <f t="shared" ref="V273:V336" si="49">TEXT(F273,0)</f>
        <v>135276</v>
      </c>
      <c r="W273" s="31">
        <v>423.9</v>
      </c>
      <c r="X273" s="2"/>
      <c r="Y273" s="347"/>
    </row>
    <row r="274" spans="1:25" ht="15" customHeight="1" x14ac:dyDescent="0.35">
      <c r="A274" s="56" t="s">
        <v>280</v>
      </c>
      <c r="B274" s="55" t="s">
        <v>1096</v>
      </c>
      <c r="C274" s="57">
        <v>1000</v>
      </c>
      <c r="D274" s="57">
        <v>30</v>
      </c>
      <c r="E274" s="54">
        <v>83</v>
      </c>
      <c r="F274" s="52" t="s">
        <v>1169</v>
      </c>
      <c r="G274" s="51" t="s">
        <v>1170</v>
      </c>
      <c r="H274" s="50" t="s">
        <v>0</v>
      </c>
      <c r="I274" s="48"/>
      <c r="J274" s="46" t="s">
        <v>3</v>
      </c>
      <c r="K274" s="45">
        <v>6</v>
      </c>
      <c r="L274" s="42">
        <f t="shared" si="46"/>
        <v>6</v>
      </c>
      <c r="M274" s="342" t="s">
        <v>34</v>
      </c>
      <c r="N274" s="38">
        <f t="shared" si="47"/>
        <v>7</v>
      </c>
      <c r="O274" s="35">
        <f t="shared" si="48"/>
        <v>42</v>
      </c>
      <c r="P274" s="33">
        <f t="shared" ref="P274:P337" si="50">ROUND(W274*(1-$Q$12),2)</f>
        <v>453.2</v>
      </c>
      <c r="Q274" s="32">
        <f t="shared" si="45"/>
        <v>543.84</v>
      </c>
      <c r="R274" s="308"/>
      <c r="S274" s="308"/>
      <c r="U274" s="31" t="s">
        <v>1828</v>
      </c>
      <c r="V274" s="31" t="str">
        <f t="shared" si="49"/>
        <v>134880</v>
      </c>
      <c r="W274" s="31">
        <v>453.2</v>
      </c>
      <c r="X274" s="2"/>
      <c r="Y274" s="347"/>
    </row>
    <row r="275" spans="1:25" ht="15" customHeight="1" x14ac:dyDescent="0.35">
      <c r="A275" s="56" t="s">
        <v>280</v>
      </c>
      <c r="B275" s="55" t="s">
        <v>1096</v>
      </c>
      <c r="C275" s="57">
        <v>1000</v>
      </c>
      <c r="D275" s="57">
        <v>30</v>
      </c>
      <c r="E275" s="54">
        <v>89</v>
      </c>
      <c r="F275" s="52" t="s">
        <v>1171</v>
      </c>
      <c r="G275" s="51" t="s">
        <v>1172</v>
      </c>
      <c r="H275" s="50" t="s">
        <v>0</v>
      </c>
      <c r="I275" s="48" t="s">
        <v>3</v>
      </c>
      <c r="J275" s="46" t="s">
        <v>3</v>
      </c>
      <c r="K275" s="45">
        <v>6</v>
      </c>
      <c r="L275" s="42">
        <f t="shared" si="46"/>
        <v>6</v>
      </c>
      <c r="M275" s="343" t="s">
        <v>1</v>
      </c>
      <c r="N275" s="38">
        <f t="shared" si="47"/>
        <v>1</v>
      </c>
      <c r="O275" s="35">
        <f t="shared" si="48"/>
        <v>6</v>
      </c>
      <c r="P275" s="33">
        <f t="shared" si="50"/>
        <v>487.1</v>
      </c>
      <c r="Q275" s="32">
        <f t="shared" si="45"/>
        <v>584.52</v>
      </c>
      <c r="R275" s="308"/>
      <c r="S275" s="308"/>
      <c r="U275" s="31" t="s">
        <v>1828</v>
      </c>
      <c r="V275" s="31" t="str">
        <f t="shared" si="49"/>
        <v>135282</v>
      </c>
      <c r="W275" s="31">
        <v>487.1</v>
      </c>
      <c r="X275" s="2"/>
      <c r="Y275" s="347"/>
    </row>
    <row r="276" spans="1:25" ht="15" customHeight="1" x14ac:dyDescent="0.35">
      <c r="A276" s="56" t="s">
        <v>280</v>
      </c>
      <c r="B276" s="55" t="s">
        <v>1096</v>
      </c>
      <c r="C276" s="57">
        <v>1000</v>
      </c>
      <c r="D276" s="57">
        <v>30</v>
      </c>
      <c r="E276" s="54">
        <v>102</v>
      </c>
      <c r="F276" s="52" t="s">
        <v>1173</v>
      </c>
      <c r="G276" s="51" t="s">
        <v>1174</v>
      </c>
      <c r="H276" s="50" t="s">
        <v>0</v>
      </c>
      <c r="I276" s="48"/>
      <c r="J276" s="46" t="s">
        <v>3</v>
      </c>
      <c r="K276" s="45">
        <v>5</v>
      </c>
      <c r="L276" s="42">
        <f t="shared" si="46"/>
        <v>5</v>
      </c>
      <c r="M276" s="342" t="s">
        <v>34</v>
      </c>
      <c r="N276" s="38">
        <f t="shared" si="47"/>
        <v>8</v>
      </c>
      <c r="O276" s="35">
        <f t="shared" si="48"/>
        <v>40</v>
      </c>
      <c r="P276" s="33">
        <f t="shared" si="50"/>
        <v>510</v>
      </c>
      <c r="Q276" s="32">
        <f t="shared" si="45"/>
        <v>612</v>
      </c>
      <c r="R276" s="308"/>
      <c r="S276" s="308"/>
      <c r="U276" s="31" t="s">
        <v>1828</v>
      </c>
      <c r="V276" s="31" t="str">
        <f t="shared" si="49"/>
        <v>134896</v>
      </c>
      <c r="W276" s="31">
        <v>510</v>
      </c>
      <c r="X276" s="2"/>
      <c r="Y276" s="347"/>
    </row>
    <row r="277" spans="1:25" ht="15" customHeight="1" x14ac:dyDescent="0.35">
      <c r="A277" s="56" t="s">
        <v>280</v>
      </c>
      <c r="B277" s="55" t="s">
        <v>1096</v>
      </c>
      <c r="C277" s="57">
        <v>1000</v>
      </c>
      <c r="D277" s="57">
        <v>30</v>
      </c>
      <c r="E277" s="54">
        <v>108</v>
      </c>
      <c r="F277" s="52" t="s">
        <v>1175</v>
      </c>
      <c r="G277" s="51" t="s">
        <v>1176</v>
      </c>
      <c r="H277" s="50" t="s">
        <v>0</v>
      </c>
      <c r="I277" s="48" t="s">
        <v>3</v>
      </c>
      <c r="J277" s="46" t="s">
        <v>3</v>
      </c>
      <c r="K277" s="45">
        <v>5</v>
      </c>
      <c r="L277" s="42">
        <f t="shared" si="46"/>
        <v>5</v>
      </c>
      <c r="M277" s="343" t="s">
        <v>1</v>
      </c>
      <c r="N277" s="38">
        <f t="shared" si="47"/>
        <v>1</v>
      </c>
      <c r="O277" s="35">
        <f t="shared" si="48"/>
        <v>5</v>
      </c>
      <c r="P277" s="33">
        <f t="shared" si="50"/>
        <v>658.9</v>
      </c>
      <c r="Q277" s="32">
        <f t="shared" si="45"/>
        <v>790.68</v>
      </c>
      <c r="R277" s="308"/>
      <c r="S277" s="308"/>
      <c r="U277" s="31" t="s">
        <v>1828</v>
      </c>
      <c r="V277" s="31" t="str">
        <f t="shared" si="49"/>
        <v>135288</v>
      </c>
      <c r="W277" s="31">
        <v>658.9</v>
      </c>
      <c r="X277" s="2"/>
      <c r="Y277" s="347"/>
    </row>
    <row r="278" spans="1:25" ht="15" customHeight="1" x14ac:dyDescent="0.35">
      <c r="A278" s="56" t="s">
        <v>280</v>
      </c>
      <c r="B278" s="55" t="s">
        <v>1096</v>
      </c>
      <c r="C278" s="57">
        <v>1000</v>
      </c>
      <c r="D278" s="57">
        <v>30</v>
      </c>
      <c r="E278" s="54">
        <v>114</v>
      </c>
      <c r="F278" s="52" t="s">
        <v>1177</v>
      </c>
      <c r="G278" s="51" t="s">
        <v>1178</v>
      </c>
      <c r="H278" s="50" t="s">
        <v>0</v>
      </c>
      <c r="I278" s="48" t="s">
        <v>3</v>
      </c>
      <c r="J278" s="46" t="s">
        <v>3</v>
      </c>
      <c r="K278" s="45">
        <v>5</v>
      </c>
      <c r="L278" s="42">
        <f t="shared" si="46"/>
        <v>5</v>
      </c>
      <c r="M278" s="343" t="s">
        <v>1</v>
      </c>
      <c r="N278" s="38">
        <f t="shared" si="47"/>
        <v>1</v>
      </c>
      <c r="O278" s="35">
        <f t="shared" si="48"/>
        <v>5</v>
      </c>
      <c r="P278" s="33">
        <f t="shared" si="50"/>
        <v>684</v>
      </c>
      <c r="Q278" s="32">
        <f t="shared" si="45"/>
        <v>820.8</v>
      </c>
      <c r="R278" s="308"/>
      <c r="S278" s="308"/>
      <c r="U278" s="31" t="s">
        <v>1828</v>
      </c>
      <c r="V278" s="31" t="str">
        <f t="shared" si="49"/>
        <v>135294</v>
      </c>
      <c r="W278" s="31">
        <v>684</v>
      </c>
      <c r="X278" s="2"/>
      <c r="Y278" s="347"/>
    </row>
    <row r="279" spans="1:25" ht="15" customHeight="1" x14ac:dyDescent="0.35">
      <c r="A279" s="56" t="s">
        <v>280</v>
      </c>
      <c r="B279" s="55" t="s">
        <v>1096</v>
      </c>
      <c r="C279" s="57">
        <v>1000</v>
      </c>
      <c r="D279" s="57">
        <v>30</v>
      </c>
      <c r="E279" s="54">
        <v>133</v>
      </c>
      <c r="F279" s="52" t="s">
        <v>1179</v>
      </c>
      <c r="G279" s="51" t="s">
        <v>1180</v>
      </c>
      <c r="H279" s="50" t="s">
        <v>0</v>
      </c>
      <c r="I279" s="48" t="s">
        <v>3</v>
      </c>
      <c r="J279" s="46" t="s">
        <v>3</v>
      </c>
      <c r="K279" s="45">
        <v>4</v>
      </c>
      <c r="L279" s="42">
        <f t="shared" si="46"/>
        <v>4</v>
      </c>
      <c r="M279" s="343" t="s">
        <v>1</v>
      </c>
      <c r="N279" s="38">
        <f t="shared" si="47"/>
        <v>1</v>
      </c>
      <c r="O279" s="35">
        <f t="shared" si="48"/>
        <v>4</v>
      </c>
      <c r="P279" s="33">
        <f t="shared" si="50"/>
        <v>700.7</v>
      </c>
      <c r="Q279" s="32">
        <f t="shared" si="45"/>
        <v>840.84</v>
      </c>
      <c r="R279" s="308"/>
      <c r="S279" s="308"/>
      <c r="U279" s="31" t="s">
        <v>1828</v>
      </c>
      <c r="V279" s="31" t="str">
        <f t="shared" si="49"/>
        <v>135300</v>
      </c>
      <c r="W279" s="31">
        <v>700.7</v>
      </c>
      <c r="X279" s="2"/>
      <c r="Y279" s="347"/>
    </row>
    <row r="280" spans="1:25" ht="15" customHeight="1" x14ac:dyDescent="0.35">
      <c r="A280" s="56" t="s">
        <v>280</v>
      </c>
      <c r="B280" s="55" t="s">
        <v>1096</v>
      </c>
      <c r="C280" s="57">
        <v>1000</v>
      </c>
      <c r="D280" s="57">
        <v>30</v>
      </c>
      <c r="E280" s="54">
        <v>159</v>
      </c>
      <c r="F280" s="52" t="s">
        <v>1181</v>
      </c>
      <c r="G280" s="51" t="s">
        <v>1182</v>
      </c>
      <c r="H280" s="50" t="s">
        <v>0</v>
      </c>
      <c r="I280" s="48" t="s">
        <v>3</v>
      </c>
      <c r="J280" s="46" t="s">
        <v>3</v>
      </c>
      <c r="K280" s="45">
        <v>4</v>
      </c>
      <c r="L280" s="42">
        <f t="shared" si="46"/>
        <v>4</v>
      </c>
      <c r="M280" s="343" t="s">
        <v>1</v>
      </c>
      <c r="N280" s="38">
        <f t="shared" si="47"/>
        <v>1</v>
      </c>
      <c r="O280" s="35">
        <f t="shared" si="48"/>
        <v>4</v>
      </c>
      <c r="P280" s="33">
        <f t="shared" si="50"/>
        <v>786.7</v>
      </c>
      <c r="Q280" s="32">
        <f t="shared" si="45"/>
        <v>944.04</v>
      </c>
      <c r="R280" s="308"/>
      <c r="S280" s="308"/>
      <c r="U280" s="31" t="s">
        <v>1828</v>
      </c>
      <c r="V280" s="31" t="str">
        <f t="shared" si="49"/>
        <v>135306</v>
      </c>
      <c r="W280" s="31">
        <v>786.7</v>
      </c>
      <c r="X280" s="2"/>
      <c r="Y280" s="347"/>
    </row>
    <row r="281" spans="1:25" ht="15" customHeight="1" x14ac:dyDescent="0.35">
      <c r="A281" s="56" t="s">
        <v>280</v>
      </c>
      <c r="B281" s="55" t="s">
        <v>1096</v>
      </c>
      <c r="C281" s="57">
        <v>1000</v>
      </c>
      <c r="D281" s="57">
        <v>30</v>
      </c>
      <c r="E281" s="54">
        <v>169</v>
      </c>
      <c r="F281" s="52" t="s">
        <v>1183</v>
      </c>
      <c r="G281" s="51" t="s">
        <v>1184</v>
      </c>
      <c r="H281" s="50" t="s">
        <v>0</v>
      </c>
      <c r="I281" s="48" t="s">
        <v>3</v>
      </c>
      <c r="J281" s="46"/>
      <c r="K281" s="45">
        <v>4</v>
      </c>
      <c r="L281" s="42">
        <f t="shared" si="46"/>
        <v>4</v>
      </c>
      <c r="M281" s="342" t="s">
        <v>34</v>
      </c>
      <c r="N281" s="38">
        <f t="shared" si="47"/>
        <v>10</v>
      </c>
      <c r="O281" s="35">
        <f t="shared" si="48"/>
        <v>40</v>
      </c>
      <c r="P281" s="33">
        <f t="shared" si="50"/>
        <v>829.4</v>
      </c>
      <c r="Q281" s="32">
        <f t="shared" si="45"/>
        <v>995.28</v>
      </c>
      <c r="R281" s="308"/>
      <c r="S281" s="308"/>
      <c r="U281" s="31" t="s">
        <v>1828</v>
      </c>
      <c r="V281" s="31" t="str">
        <f t="shared" si="49"/>
        <v>135312</v>
      </c>
      <c r="W281" s="31">
        <v>829.4</v>
      </c>
      <c r="X281" s="2"/>
      <c r="Y281" s="347"/>
    </row>
    <row r="282" spans="1:25" ht="15" customHeight="1" x14ac:dyDescent="0.35">
      <c r="A282" s="56" t="s">
        <v>280</v>
      </c>
      <c r="B282" s="55" t="s">
        <v>1096</v>
      </c>
      <c r="C282" s="57">
        <v>1000</v>
      </c>
      <c r="D282" s="57">
        <v>30</v>
      </c>
      <c r="E282" s="54">
        <v>194</v>
      </c>
      <c r="F282" s="52" t="s">
        <v>1185</v>
      </c>
      <c r="G282" s="51" t="s">
        <v>1186</v>
      </c>
      <c r="H282" s="50" t="s">
        <v>0</v>
      </c>
      <c r="I282" s="48"/>
      <c r="J282" s="46" t="s">
        <v>3</v>
      </c>
      <c r="K282" s="45">
        <v>3</v>
      </c>
      <c r="L282" s="42">
        <f t="shared" si="46"/>
        <v>3</v>
      </c>
      <c r="M282" s="344" t="s">
        <v>34</v>
      </c>
      <c r="N282" s="38">
        <f t="shared" si="47"/>
        <v>14</v>
      </c>
      <c r="O282" s="35">
        <f t="shared" si="48"/>
        <v>42</v>
      </c>
      <c r="P282" s="33">
        <f t="shared" si="50"/>
        <v>873.2</v>
      </c>
      <c r="Q282" s="322">
        <f>ROUND(P282*1.2,2)</f>
        <v>1047.8399999999999</v>
      </c>
      <c r="R282" s="308"/>
      <c r="S282" s="308"/>
      <c r="U282" s="31" t="s">
        <v>1828</v>
      </c>
      <c r="V282" s="31" t="str">
        <f t="shared" si="49"/>
        <v>134951</v>
      </c>
      <c r="W282" s="31">
        <v>873.2</v>
      </c>
      <c r="X282" s="2"/>
      <c r="Y282" s="347"/>
    </row>
    <row r="283" spans="1:25" ht="15" customHeight="1" x14ac:dyDescent="0.35">
      <c r="A283" s="56" t="s">
        <v>280</v>
      </c>
      <c r="B283" s="55" t="s">
        <v>1096</v>
      </c>
      <c r="C283" s="57">
        <v>1000</v>
      </c>
      <c r="D283" s="57">
        <v>30</v>
      </c>
      <c r="E283" s="54">
        <v>205</v>
      </c>
      <c r="F283" s="52" t="s">
        <v>1187</v>
      </c>
      <c r="G283" s="51" t="s">
        <v>1188</v>
      </c>
      <c r="H283" s="50" t="s">
        <v>0</v>
      </c>
      <c r="I283" s="48"/>
      <c r="J283" s="46" t="s">
        <v>3</v>
      </c>
      <c r="K283" s="45">
        <v>3</v>
      </c>
      <c r="L283" s="42">
        <f t="shared" si="46"/>
        <v>3</v>
      </c>
      <c r="M283" s="342" t="s">
        <v>34</v>
      </c>
      <c r="N283" s="38">
        <f t="shared" si="47"/>
        <v>14</v>
      </c>
      <c r="O283" s="35">
        <f t="shared" si="48"/>
        <v>42</v>
      </c>
      <c r="P283" s="33">
        <f t="shared" si="50"/>
        <v>950.6</v>
      </c>
      <c r="Q283" s="32">
        <f t="shared" ref="Q283" si="51">ROUND(P283*1.2,2)</f>
        <v>1140.72</v>
      </c>
      <c r="R283" s="308"/>
      <c r="S283" s="308"/>
      <c r="U283" s="31" t="s">
        <v>1828</v>
      </c>
      <c r="V283" s="31" t="str">
        <f t="shared" si="49"/>
        <v>134959</v>
      </c>
      <c r="W283" s="31">
        <v>950.6</v>
      </c>
      <c r="X283" s="2"/>
      <c r="Y283" s="347"/>
    </row>
    <row r="284" spans="1:25" ht="15" customHeight="1" x14ac:dyDescent="0.35">
      <c r="A284" s="56" t="s">
        <v>280</v>
      </c>
      <c r="B284" s="55" t="s">
        <v>1096</v>
      </c>
      <c r="C284" s="57">
        <v>1000</v>
      </c>
      <c r="D284" s="57">
        <v>30</v>
      </c>
      <c r="E284" s="54">
        <v>219</v>
      </c>
      <c r="F284" s="52" t="s">
        <v>1189</v>
      </c>
      <c r="G284" s="51" t="s">
        <v>1190</v>
      </c>
      <c r="H284" s="50" t="s">
        <v>0</v>
      </c>
      <c r="I284" s="48" t="s">
        <v>3</v>
      </c>
      <c r="J284" s="46"/>
      <c r="K284" s="45">
        <v>3</v>
      </c>
      <c r="L284" s="42">
        <f t="shared" si="46"/>
        <v>3</v>
      </c>
      <c r="M284" s="341" t="s">
        <v>35</v>
      </c>
      <c r="N284" s="38">
        <f t="shared" si="47"/>
        <v>4</v>
      </c>
      <c r="O284" s="35">
        <f t="shared" si="48"/>
        <v>12</v>
      </c>
      <c r="P284" s="33">
        <f t="shared" si="50"/>
        <v>1040.5999999999999</v>
      </c>
      <c r="Q284" s="32">
        <f t="shared" si="45"/>
        <v>1248.72</v>
      </c>
      <c r="R284" s="308"/>
      <c r="S284" s="308"/>
      <c r="U284" s="31" t="s">
        <v>1828</v>
      </c>
      <c r="V284" s="31" t="str">
        <f t="shared" si="49"/>
        <v>135318</v>
      </c>
      <c r="W284" s="31">
        <v>1040.5999999999999</v>
      </c>
      <c r="X284" s="2"/>
      <c r="Y284" s="347"/>
    </row>
    <row r="285" spans="1:25" ht="15" customHeight="1" x14ac:dyDescent="0.35">
      <c r="A285" s="56" t="s">
        <v>280</v>
      </c>
      <c r="B285" s="55" t="s">
        <v>1096</v>
      </c>
      <c r="C285" s="57">
        <v>1000</v>
      </c>
      <c r="D285" s="57">
        <v>30</v>
      </c>
      <c r="E285" s="54">
        <v>273</v>
      </c>
      <c r="F285" s="52" t="s">
        <v>1191</v>
      </c>
      <c r="G285" s="51" t="s">
        <v>1192</v>
      </c>
      <c r="H285" s="50" t="s">
        <v>0</v>
      </c>
      <c r="I285" s="48" t="s">
        <v>3</v>
      </c>
      <c r="J285" s="46"/>
      <c r="K285" s="45">
        <v>2</v>
      </c>
      <c r="L285" s="42">
        <f t="shared" si="46"/>
        <v>2</v>
      </c>
      <c r="M285" s="341" t="s">
        <v>35</v>
      </c>
      <c r="N285" s="38">
        <f t="shared" si="47"/>
        <v>5</v>
      </c>
      <c r="O285" s="35">
        <f t="shared" si="48"/>
        <v>10</v>
      </c>
      <c r="P285" s="33">
        <f t="shared" si="50"/>
        <v>1411.3</v>
      </c>
      <c r="Q285" s="32">
        <f t="shared" si="45"/>
        <v>1693.56</v>
      </c>
      <c r="R285" s="308"/>
      <c r="S285" s="308"/>
      <c r="U285" s="31" t="s">
        <v>1828</v>
      </c>
      <c r="V285" s="31" t="str">
        <f t="shared" si="49"/>
        <v>135322</v>
      </c>
      <c r="W285" s="31">
        <v>1411.3</v>
      </c>
      <c r="X285" s="2"/>
      <c r="Y285" s="347"/>
    </row>
    <row r="286" spans="1:25" ht="15" customHeight="1" x14ac:dyDescent="0.35">
      <c r="A286" s="56" t="s">
        <v>280</v>
      </c>
      <c r="B286" s="55" t="s">
        <v>1096</v>
      </c>
      <c r="C286" s="57">
        <v>1000</v>
      </c>
      <c r="D286" s="54">
        <v>40</v>
      </c>
      <c r="E286" s="54">
        <v>18</v>
      </c>
      <c r="F286" s="52" t="s">
        <v>1193</v>
      </c>
      <c r="G286" s="51" t="s">
        <v>1194</v>
      </c>
      <c r="H286" s="50" t="s">
        <v>0</v>
      </c>
      <c r="I286" s="48" t="s">
        <v>3</v>
      </c>
      <c r="J286" s="46"/>
      <c r="K286" s="45">
        <v>9</v>
      </c>
      <c r="L286" s="42">
        <f t="shared" si="46"/>
        <v>9</v>
      </c>
      <c r="M286" s="342" t="s">
        <v>34</v>
      </c>
      <c r="N286" s="38">
        <f t="shared" si="47"/>
        <v>5</v>
      </c>
      <c r="O286" s="35">
        <f t="shared" si="48"/>
        <v>45</v>
      </c>
      <c r="P286" s="33">
        <f t="shared" si="50"/>
        <v>354.6</v>
      </c>
      <c r="Q286" s="32">
        <f t="shared" si="45"/>
        <v>425.52</v>
      </c>
      <c r="R286" s="308"/>
      <c r="S286" s="308"/>
      <c r="U286" s="31" t="s">
        <v>1828</v>
      </c>
      <c r="V286" s="31" t="str">
        <f t="shared" si="49"/>
        <v>135225</v>
      </c>
      <c r="W286" s="31">
        <v>354.6</v>
      </c>
      <c r="X286" s="2"/>
      <c r="Y286" s="347"/>
    </row>
    <row r="287" spans="1:25" ht="15" customHeight="1" x14ac:dyDescent="0.35">
      <c r="A287" s="56" t="s">
        <v>280</v>
      </c>
      <c r="B287" s="55" t="s">
        <v>1096</v>
      </c>
      <c r="C287" s="57">
        <v>1000</v>
      </c>
      <c r="D287" s="57">
        <v>40</v>
      </c>
      <c r="E287" s="54">
        <v>21</v>
      </c>
      <c r="F287" s="52" t="s">
        <v>1195</v>
      </c>
      <c r="G287" s="51" t="s">
        <v>1196</v>
      </c>
      <c r="H287" s="50" t="s">
        <v>0</v>
      </c>
      <c r="I287" s="48" t="s">
        <v>3</v>
      </c>
      <c r="J287" s="46" t="s">
        <v>3</v>
      </c>
      <c r="K287" s="45">
        <v>9</v>
      </c>
      <c r="L287" s="42">
        <f t="shared" si="46"/>
        <v>9</v>
      </c>
      <c r="M287" s="343" t="s">
        <v>1</v>
      </c>
      <c r="N287" s="38">
        <f t="shared" si="47"/>
        <v>1</v>
      </c>
      <c r="O287" s="35">
        <f t="shared" si="48"/>
        <v>9</v>
      </c>
      <c r="P287" s="33">
        <f t="shared" si="50"/>
        <v>365.4</v>
      </c>
      <c r="Q287" s="32">
        <f t="shared" si="45"/>
        <v>438.48</v>
      </c>
      <c r="R287" s="308"/>
      <c r="S287" s="308"/>
      <c r="U287" s="31" t="s">
        <v>1828</v>
      </c>
      <c r="V287" s="31" t="str">
        <f t="shared" si="49"/>
        <v>135228</v>
      </c>
      <c r="W287" s="31">
        <v>365.4</v>
      </c>
      <c r="X287" s="2"/>
      <c r="Y287" s="347"/>
    </row>
    <row r="288" spans="1:25" ht="15" customHeight="1" x14ac:dyDescent="0.35">
      <c r="A288" s="56" t="s">
        <v>280</v>
      </c>
      <c r="B288" s="55" t="s">
        <v>1096</v>
      </c>
      <c r="C288" s="57">
        <v>1000</v>
      </c>
      <c r="D288" s="57">
        <v>40</v>
      </c>
      <c r="E288" s="54">
        <v>25</v>
      </c>
      <c r="F288" s="52" t="s">
        <v>1197</v>
      </c>
      <c r="G288" s="51" t="s">
        <v>1198</v>
      </c>
      <c r="H288" s="50" t="s">
        <v>0</v>
      </c>
      <c r="I288" s="48" t="s">
        <v>3</v>
      </c>
      <c r="J288" s="46"/>
      <c r="K288" s="45">
        <v>9</v>
      </c>
      <c r="L288" s="42">
        <f t="shared" si="46"/>
        <v>9</v>
      </c>
      <c r="M288" s="341" t="s">
        <v>35</v>
      </c>
      <c r="N288" s="38">
        <f t="shared" si="47"/>
        <v>2</v>
      </c>
      <c r="O288" s="35">
        <f t="shared" si="48"/>
        <v>18</v>
      </c>
      <c r="P288" s="33">
        <f t="shared" si="50"/>
        <v>411</v>
      </c>
      <c r="Q288" s="32">
        <f t="shared" si="45"/>
        <v>493.2</v>
      </c>
      <c r="R288" s="308"/>
      <c r="S288" s="308"/>
      <c r="U288" s="31" t="s">
        <v>1828</v>
      </c>
      <c r="V288" s="31" t="str">
        <f t="shared" si="49"/>
        <v>135231</v>
      </c>
      <c r="W288" s="31">
        <v>411</v>
      </c>
      <c r="X288" s="2"/>
      <c r="Y288" s="347"/>
    </row>
    <row r="289" spans="1:25" ht="15" customHeight="1" x14ac:dyDescent="0.35">
      <c r="A289" s="56" t="s">
        <v>280</v>
      </c>
      <c r="B289" s="55" t="s">
        <v>1096</v>
      </c>
      <c r="C289" s="57">
        <v>1000</v>
      </c>
      <c r="D289" s="57">
        <v>40</v>
      </c>
      <c r="E289" s="54">
        <v>28</v>
      </c>
      <c r="F289" s="52" t="s">
        <v>1199</v>
      </c>
      <c r="G289" s="51" t="s">
        <v>1200</v>
      </c>
      <c r="H289" s="50" t="s">
        <v>0</v>
      </c>
      <c r="I289" s="48" t="s">
        <v>3</v>
      </c>
      <c r="J289" s="46"/>
      <c r="K289" s="45">
        <v>9</v>
      </c>
      <c r="L289" s="42">
        <f t="shared" si="46"/>
        <v>9</v>
      </c>
      <c r="M289" s="341" t="s">
        <v>35</v>
      </c>
      <c r="N289" s="38">
        <f t="shared" si="47"/>
        <v>2</v>
      </c>
      <c r="O289" s="35">
        <f t="shared" si="48"/>
        <v>18</v>
      </c>
      <c r="P289" s="33">
        <f t="shared" si="50"/>
        <v>425.9</v>
      </c>
      <c r="Q289" s="32">
        <f t="shared" si="45"/>
        <v>511.08</v>
      </c>
      <c r="R289" s="308"/>
      <c r="S289" s="308"/>
      <c r="U289" s="31" t="s">
        <v>1828</v>
      </c>
      <c r="V289" s="31" t="str">
        <f t="shared" si="49"/>
        <v>158150</v>
      </c>
      <c r="W289" s="31">
        <v>425.9</v>
      </c>
      <c r="X289" s="2"/>
      <c r="Y289" s="347"/>
    </row>
    <row r="290" spans="1:25" ht="15" customHeight="1" x14ac:dyDescent="0.35">
      <c r="A290" s="56" t="s">
        <v>280</v>
      </c>
      <c r="B290" s="55" t="s">
        <v>1096</v>
      </c>
      <c r="C290" s="57">
        <v>1000</v>
      </c>
      <c r="D290" s="57">
        <v>40</v>
      </c>
      <c r="E290" s="54">
        <v>32</v>
      </c>
      <c r="F290" s="52" t="s">
        <v>1201</v>
      </c>
      <c r="G290" s="51" t="s">
        <v>1202</v>
      </c>
      <c r="H290" s="50" t="s">
        <v>0</v>
      </c>
      <c r="I290" s="48" t="s">
        <v>3</v>
      </c>
      <c r="J290" s="46"/>
      <c r="K290" s="45">
        <v>8</v>
      </c>
      <c r="L290" s="42">
        <f t="shared" si="46"/>
        <v>8</v>
      </c>
      <c r="M290" s="343" t="s">
        <v>1</v>
      </c>
      <c r="N290" s="38">
        <f t="shared" si="47"/>
        <v>1</v>
      </c>
      <c r="O290" s="35">
        <f t="shared" si="48"/>
        <v>8</v>
      </c>
      <c r="P290" s="33">
        <f t="shared" si="50"/>
        <v>444.4</v>
      </c>
      <c r="Q290" s="32">
        <f t="shared" si="45"/>
        <v>533.28</v>
      </c>
      <c r="R290" s="308"/>
      <c r="S290" s="308"/>
      <c r="U290" s="31" t="s">
        <v>1828</v>
      </c>
      <c r="V290" s="31" t="str">
        <f t="shared" si="49"/>
        <v>135237</v>
      </c>
      <c r="W290" s="31">
        <v>444.4</v>
      </c>
      <c r="X290" s="2"/>
      <c r="Y290" s="347"/>
    </row>
    <row r="291" spans="1:25" ht="15" customHeight="1" x14ac:dyDescent="0.35">
      <c r="A291" s="56" t="s">
        <v>280</v>
      </c>
      <c r="B291" s="55" t="s">
        <v>1096</v>
      </c>
      <c r="C291" s="57">
        <v>1000</v>
      </c>
      <c r="D291" s="57">
        <v>40</v>
      </c>
      <c r="E291" s="54">
        <v>35</v>
      </c>
      <c r="F291" s="52" t="s">
        <v>1203</v>
      </c>
      <c r="G291" s="51" t="s">
        <v>1204</v>
      </c>
      <c r="H291" s="50" t="s">
        <v>0</v>
      </c>
      <c r="I291" s="48" t="s">
        <v>3</v>
      </c>
      <c r="J291" s="46" t="s">
        <v>3</v>
      </c>
      <c r="K291" s="45">
        <v>8</v>
      </c>
      <c r="L291" s="42">
        <f t="shared" si="46"/>
        <v>8</v>
      </c>
      <c r="M291" s="343" t="s">
        <v>1</v>
      </c>
      <c r="N291" s="38">
        <f t="shared" si="47"/>
        <v>1</v>
      </c>
      <c r="O291" s="35">
        <f t="shared" si="48"/>
        <v>8</v>
      </c>
      <c r="P291" s="33">
        <f t="shared" si="50"/>
        <v>445.7</v>
      </c>
      <c r="Q291" s="32">
        <f t="shared" si="45"/>
        <v>534.84</v>
      </c>
      <c r="R291" s="308"/>
      <c r="S291" s="308"/>
      <c r="U291" s="31" t="s">
        <v>1828</v>
      </c>
      <c r="V291" s="31" t="str">
        <f t="shared" si="49"/>
        <v>135241</v>
      </c>
      <c r="W291" s="31">
        <v>445.7</v>
      </c>
      <c r="X291" s="2"/>
      <c r="Y291" s="347"/>
    </row>
    <row r="292" spans="1:25" ht="15" customHeight="1" x14ac:dyDescent="0.35">
      <c r="A292" s="56" t="s">
        <v>280</v>
      </c>
      <c r="B292" s="55" t="s">
        <v>1096</v>
      </c>
      <c r="C292" s="57">
        <v>1000</v>
      </c>
      <c r="D292" s="57">
        <v>40</v>
      </c>
      <c r="E292" s="54">
        <v>38</v>
      </c>
      <c r="F292" s="52" t="s">
        <v>1205</v>
      </c>
      <c r="G292" s="51" t="s">
        <v>1206</v>
      </c>
      <c r="H292" s="50" t="s">
        <v>0</v>
      </c>
      <c r="I292" s="48" t="s">
        <v>3</v>
      </c>
      <c r="J292" s="46"/>
      <c r="K292" s="45">
        <v>8</v>
      </c>
      <c r="L292" s="42">
        <f t="shared" si="46"/>
        <v>8</v>
      </c>
      <c r="M292" s="341" t="s">
        <v>35</v>
      </c>
      <c r="N292" s="38">
        <f t="shared" si="47"/>
        <v>2</v>
      </c>
      <c r="O292" s="35">
        <f t="shared" si="48"/>
        <v>16</v>
      </c>
      <c r="P292" s="33">
        <f t="shared" si="50"/>
        <v>453.2</v>
      </c>
      <c r="Q292" s="32">
        <f t="shared" si="45"/>
        <v>543.84</v>
      </c>
      <c r="R292" s="308"/>
      <c r="S292" s="308"/>
      <c r="U292" s="31" t="s">
        <v>1828</v>
      </c>
      <c r="V292" s="31" t="str">
        <f t="shared" si="49"/>
        <v>135245</v>
      </c>
      <c r="W292" s="31">
        <v>453.2</v>
      </c>
      <c r="X292" s="2"/>
      <c r="Y292" s="347"/>
    </row>
    <row r="293" spans="1:25" ht="15" customHeight="1" x14ac:dyDescent="0.35">
      <c r="A293" s="56" t="s">
        <v>280</v>
      </c>
      <c r="B293" s="55" t="s">
        <v>1096</v>
      </c>
      <c r="C293" s="57">
        <v>1000</v>
      </c>
      <c r="D293" s="57">
        <v>40</v>
      </c>
      <c r="E293" s="54">
        <v>42</v>
      </c>
      <c r="F293" s="52" t="s">
        <v>1207</v>
      </c>
      <c r="G293" s="51" t="s">
        <v>1208</v>
      </c>
      <c r="H293" s="50" t="s">
        <v>0</v>
      </c>
      <c r="I293" s="48" t="s">
        <v>3</v>
      </c>
      <c r="J293" s="46" t="s">
        <v>3</v>
      </c>
      <c r="K293" s="45">
        <v>7</v>
      </c>
      <c r="L293" s="42">
        <f t="shared" si="46"/>
        <v>7</v>
      </c>
      <c r="M293" s="343" t="s">
        <v>1</v>
      </c>
      <c r="N293" s="38">
        <f t="shared" si="47"/>
        <v>1</v>
      </c>
      <c r="O293" s="35">
        <f t="shared" si="48"/>
        <v>7</v>
      </c>
      <c r="P293" s="33">
        <f t="shared" si="50"/>
        <v>463.5</v>
      </c>
      <c r="Q293" s="32">
        <f t="shared" si="45"/>
        <v>556.20000000000005</v>
      </c>
      <c r="R293" s="308"/>
      <c r="S293" s="308"/>
      <c r="U293" s="31" t="s">
        <v>1828</v>
      </c>
      <c r="V293" s="31" t="str">
        <f t="shared" si="49"/>
        <v>135249</v>
      </c>
      <c r="W293" s="31">
        <v>463.5</v>
      </c>
      <c r="X293" s="2"/>
      <c r="Y293" s="347"/>
    </row>
    <row r="294" spans="1:25" ht="15" customHeight="1" x14ac:dyDescent="0.35">
      <c r="A294" s="56" t="s">
        <v>280</v>
      </c>
      <c r="B294" s="55" t="s">
        <v>1096</v>
      </c>
      <c r="C294" s="57">
        <v>1000</v>
      </c>
      <c r="D294" s="57">
        <v>40</v>
      </c>
      <c r="E294" s="54">
        <v>45</v>
      </c>
      <c r="F294" s="52" t="s">
        <v>1209</v>
      </c>
      <c r="G294" s="51" t="s">
        <v>1210</v>
      </c>
      <c r="H294" s="50" t="s">
        <v>0</v>
      </c>
      <c r="I294" s="48" t="s">
        <v>3</v>
      </c>
      <c r="J294" s="46" t="s">
        <v>3</v>
      </c>
      <c r="K294" s="45">
        <v>7</v>
      </c>
      <c r="L294" s="42">
        <f t="shared" si="46"/>
        <v>7</v>
      </c>
      <c r="M294" s="341" t="s">
        <v>35</v>
      </c>
      <c r="N294" s="38">
        <f t="shared" si="47"/>
        <v>2</v>
      </c>
      <c r="O294" s="35">
        <f t="shared" si="48"/>
        <v>14</v>
      </c>
      <c r="P294" s="33">
        <f t="shared" si="50"/>
        <v>471.5</v>
      </c>
      <c r="Q294" s="32">
        <f t="shared" si="45"/>
        <v>565.79999999999995</v>
      </c>
      <c r="R294" s="308"/>
      <c r="S294" s="308"/>
      <c r="U294" s="31" t="s">
        <v>1828</v>
      </c>
      <c r="V294" s="31" t="str">
        <f t="shared" si="49"/>
        <v>135252</v>
      </c>
      <c r="W294" s="31">
        <v>471.5</v>
      </c>
      <c r="X294" s="2"/>
      <c r="Y294" s="347"/>
    </row>
    <row r="295" spans="1:25" ht="15" customHeight="1" x14ac:dyDescent="0.35">
      <c r="A295" s="56" t="s">
        <v>280</v>
      </c>
      <c r="B295" s="55" t="s">
        <v>1096</v>
      </c>
      <c r="C295" s="57">
        <v>1000</v>
      </c>
      <c r="D295" s="57">
        <v>40</v>
      </c>
      <c r="E295" s="54">
        <v>48</v>
      </c>
      <c r="F295" s="52" t="s">
        <v>1211</v>
      </c>
      <c r="G295" s="51" t="s">
        <v>1212</v>
      </c>
      <c r="H295" s="50" t="s">
        <v>0</v>
      </c>
      <c r="I295" s="48" t="s">
        <v>3</v>
      </c>
      <c r="J295" s="46" t="s">
        <v>3</v>
      </c>
      <c r="K295" s="45">
        <v>7</v>
      </c>
      <c r="L295" s="42">
        <f t="shared" si="46"/>
        <v>7</v>
      </c>
      <c r="M295" s="343" t="s">
        <v>1</v>
      </c>
      <c r="N295" s="38">
        <f t="shared" si="47"/>
        <v>1</v>
      </c>
      <c r="O295" s="35">
        <f t="shared" si="48"/>
        <v>7</v>
      </c>
      <c r="P295" s="33">
        <f t="shared" si="50"/>
        <v>476.1</v>
      </c>
      <c r="Q295" s="32">
        <f t="shared" si="45"/>
        <v>571.32000000000005</v>
      </c>
      <c r="R295" s="308"/>
      <c r="S295" s="308"/>
      <c r="U295" s="31" t="s">
        <v>1828</v>
      </c>
      <c r="V295" s="31" t="str">
        <f t="shared" si="49"/>
        <v>135254</v>
      </c>
      <c r="W295" s="31">
        <v>476.1</v>
      </c>
      <c r="X295" s="2"/>
      <c r="Y295" s="347"/>
    </row>
    <row r="296" spans="1:25" ht="15" customHeight="1" x14ac:dyDescent="0.35">
      <c r="A296" s="56" t="s">
        <v>280</v>
      </c>
      <c r="B296" s="55" t="s">
        <v>1096</v>
      </c>
      <c r="C296" s="57">
        <v>1000</v>
      </c>
      <c r="D296" s="57">
        <v>40</v>
      </c>
      <c r="E296" s="54">
        <v>54</v>
      </c>
      <c r="F296" s="52" t="s">
        <v>1213</v>
      </c>
      <c r="G296" s="51" t="s">
        <v>1214</v>
      </c>
      <c r="H296" s="50" t="s">
        <v>0</v>
      </c>
      <c r="I296" s="48" t="s">
        <v>3</v>
      </c>
      <c r="J296" s="46"/>
      <c r="K296" s="45">
        <v>7</v>
      </c>
      <c r="L296" s="42">
        <f t="shared" si="46"/>
        <v>7</v>
      </c>
      <c r="M296" s="342" t="s">
        <v>34</v>
      </c>
      <c r="N296" s="38">
        <f t="shared" si="47"/>
        <v>6</v>
      </c>
      <c r="O296" s="35">
        <f t="shared" si="48"/>
        <v>42</v>
      </c>
      <c r="P296" s="33">
        <f t="shared" si="50"/>
        <v>487.1</v>
      </c>
      <c r="Q296" s="32">
        <f t="shared" si="45"/>
        <v>584.52</v>
      </c>
      <c r="R296" s="308"/>
      <c r="S296" s="308"/>
      <c r="U296" s="31" t="s">
        <v>1828</v>
      </c>
      <c r="V296" s="31" t="str">
        <f t="shared" si="49"/>
        <v>165826</v>
      </c>
      <c r="W296" s="31">
        <v>487.1</v>
      </c>
      <c r="X296" s="2"/>
      <c r="Y296" s="347"/>
    </row>
    <row r="297" spans="1:25" ht="15" customHeight="1" x14ac:dyDescent="0.35">
      <c r="A297" s="56" t="s">
        <v>280</v>
      </c>
      <c r="B297" s="55" t="s">
        <v>1096</v>
      </c>
      <c r="C297" s="57">
        <v>1000</v>
      </c>
      <c r="D297" s="57">
        <v>40</v>
      </c>
      <c r="E297" s="54">
        <v>57</v>
      </c>
      <c r="F297" s="52" t="s">
        <v>1215</v>
      </c>
      <c r="G297" s="51" t="s">
        <v>1216</v>
      </c>
      <c r="H297" s="50" t="s">
        <v>0</v>
      </c>
      <c r="I297" s="48" t="s">
        <v>3</v>
      </c>
      <c r="J297" s="46" t="s">
        <v>3</v>
      </c>
      <c r="K297" s="45">
        <v>7</v>
      </c>
      <c r="L297" s="42">
        <f t="shared" si="46"/>
        <v>7</v>
      </c>
      <c r="M297" s="343" t="s">
        <v>1</v>
      </c>
      <c r="N297" s="38">
        <f t="shared" si="47"/>
        <v>1</v>
      </c>
      <c r="O297" s="35">
        <f t="shared" si="48"/>
        <v>7</v>
      </c>
      <c r="P297" s="33">
        <f t="shared" si="50"/>
        <v>517.9</v>
      </c>
      <c r="Q297" s="32">
        <f t="shared" si="45"/>
        <v>621.48</v>
      </c>
      <c r="R297" s="308"/>
      <c r="S297" s="308"/>
      <c r="U297" s="31" t="s">
        <v>1828</v>
      </c>
      <c r="V297" s="31" t="str">
        <f t="shared" si="49"/>
        <v>135259</v>
      </c>
      <c r="W297" s="31">
        <v>517.9</v>
      </c>
      <c r="X297" s="2"/>
      <c r="Y297" s="347"/>
    </row>
    <row r="298" spans="1:25" ht="15" customHeight="1" x14ac:dyDescent="0.35">
      <c r="A298" s="56" t="s">
        <v>280</v>
      </c>
      <c r="B298" s="55" t="s">
        <v>1096</v>
      </c>
      <c r="C298" s="57">
        <v>1000</v>
      </c>
      <c r="D298" s="57">
        <v>40</v>
      </c>
      <c r="E298" s="54">
        <v>60</v>
      </c>
      <c r="F298" s="52" t="s">
        <v>1217</v>
      </c>
      <c r="G298" s="51" t="s">
        <v>1218</v>
      </c>
      <c r="H298" s="50" t="s">
        <v>0</v>
      </c>
      <c r="I298" s="48" t="s">
        <v>3</v>
      </c>
      <c r="J298" s="46" t="s">
        <v>3</v>
      </c>
      <c r="K298" s="45">
        <v>7</v>
      </c>
      <c r="L298" s="42">
        <f t="shared" si="46"/>
        <v>7</v>
      </c>
      <c r="M298" s="341" t="s">
        <v>35</v>
      </c>
      <c r="N298" s="38">
        <f t="shared" si="47"/>
        <v>2</v>
      </c>
      <c r="O298" s="35">
        <f t="shared" si="48"/>
        <v>14</v>
      </c>
      <c r="P298" s="33">
        <f t="shared" si="50"/>
        <v>525.79999999999995</v>
      </c>
      <c r="Q298" s="32">
        <f t="shared" si="45"/>
        <v>630.96</v>
      </c>
      <c r="R298" s="308"/>
      <c r="S298" s="308"/>
      <c r="U298" s="31" t="s">
        <v>1828</v>
      </c>
      <c r="V298" s="31" t="str">
        <f t="shared" si="49"/>
        <v>135265</v>
      </c>
      <c r="W298" s="31">
        <v>525.79999999999995</v>
      </c>
      <c r="X298" s="2"/>
      <c r="Y298" s="347"/>
    </row>
    <row r="299" spans="1:25" ht="15" customHeight="1" x14ac:dyDescent="0.35">
      <c r="A299" s="56" t="s">
        <v>280</v>
      </c>
      <c r="B299" s="55" t="s">
        <v>1096</v>
      </c>
      <c r="C299" s="57">
        <v>1000</v>
      </c>
      <c r="D299" s="57">
        <v>40</v>
      </c>
      <c r="E299" s="54">
        <v>64</v>
      </c>
      <c r="F299" s="52" t="s">
        <v>1219</v>
      </c>
      <c r="G299" s="51" t="s">
        <v>1220</v>
      </c>
      <c r="H299" s="50" t="s">
        <v>0</v>
      </c>
      <c r="I299" s="48" t="s">
        <v>3</v>
      </c>
      <c r="J299" s="46" t="s">
        <v>3</v>
      </c>
      <c r="K299" s="45">
        <v>7</v>
      </c>
      <c r="L299" s="42">
        <f t="shared" si="46"/>
        <v>7</v>
      </c>
      <c r="M299" s="342" t="s">
        <v>34</v>
      </c>
      <c r="N299" s="38">
        <f t="shared" si="47"/>
        <v>6</v>
      </c>
      <c r="O299" s="35">
        <f t="shared" si="48"/>
        <v>42</v>
      </c>
      <c r="P299" s="33">
        <f t="shared" si="50"/>
        <v>546.29999999999995</v>
      </c>
      <c r="Q299" s="32">
        <f t="shared" si="45"/>
        <v>655.56</v>
      </c>
      <c r="R299" s="308"/>
      <c r="S299" s="308"/>
      <c r="U299" s="31" t="s">
        <v>1828</v>
      </c>
      <c r="V299" s="31" t="str">
        <f t="shared" si="49"/>
        <v>135270</v>
      </c>
      <c r="W299" s="31">
        <v>546.29999999999995</v>
      </c>
      <c r="X299" s="2"/>
      <c r="Y299" s="347"/>
    </row>
    <row r="300" spans="1:25" ht="15" customHeight="1" x14ac:dyDescent="0.35">
      <c r="A300" s="56" t="s">
        <v>280</v>
      </c>
      <c r="B300" s="55" t="s">
        <v>1096</v>
      </c>
      <c r="C300" s="57">
        <v>1000</v>
      </c>
      <c r="D300" s="57">
        <v>40</v>
      </c>
      <c r="E300" s="54">
        <v>70</v>
      </c>
      <c r="F300" s="52" t="s">
        <v>1221</v>
      </c>
      <c r="G300" s="51" t="s">
        <v>1222</v>
      </c>
      <c r="H300" s="50" t="s">
        <v>0</v>
      </c>
      <c r="I300" s="48" t="s">
        <v>3</v>
      </c>
      <c r="J300" s="46" t="s">
        <v>3</v>
      </c>
      <c r="K300" s="45">
        <v>6</v>
      </c>
      <c r="L300" s="42">
        <f t="shared" si="46"/>
        <v>6</v>
      </c>
      <c r="M300" s="342" t="s">
        <v>34</v>
      </c>
      <c r="N300" s="38">
        <f t="shared" si="47"/>
        <v>7</v>
      </c>
      <c r="O300" s="35">
        <f t="shared" si="48"/>
        <v>42</v>
      </c>
      <c r="P300" s="33">
        <f t="shared" si="50"/>
        <v>618</v>
      </c>
      <c r="Q300" s="32">
        <f t="shared" si="45"/>
        <v>741.6</v>
      </c>
      <c r="R300" s="308"/>
      <c r="S300" s="308"/>
      <c r="U300" s="31" t="s">
        <v>1828</v>
      </c>
      <c r="V300" s="31" t="str">
        <f t="shared" si="49"/>
        <v>135271</v>
      </c>
      <c r="W300" s="31">
        <v>618</v>
      </c>
      <c r="X300" s="2"/>
      <c r="Y300" s="347"/>
    </row>
    <row r="301" spans="1:25" ht="15" customHeight="1" x14ac:dyDescent="0.35">
      <c r="A301" s="56" t="s">
        <v>280</v>
      </c>
      <c r="B301" s="55" t="s">
        <v>1096</v>
      </c>
      <c r="C301" s="57">
        <v>1000</v>
      </c>
      <c r="D301" s="57">
        <v>40</v>
      </c>
      <c r="E301" s="54">
        <v>76</v>
      </c>
      <c r="F301" s="52" t="s">
        <v>1223</v>
      </c>
      <c r="G301" s="51" t="s">
        <v>1224</v>
      </c>
      <c r="H301" s="50" t="s">
        <v>0</v>
      </c>
      <c r="I301" s="48" t="s">
        <v>3</v>
      </c>
      <c r="J301" s="46" t="s">
        <v>3</v>
      </c>
      <c r="K301" s="45">
        <v>6</v>
      </c>
      <c r="L301" s="42">
        <f t="shared" si="46"/>
        <v>6</v>
      </c>
      <c r="M301" s="343" t="s">
        <v>1</v>
      </c>
      <c r="N301" s="38">
        <f t="shared" si="47"/>
        <v>1</v>
      </c>
      <c r="O301" s="35">
        <f t="shared" si="48"/>
        <v>6</v>
      </c>
      <c r="P301" s="33">
        <f t="shared" si="50"/>
        <v>630.29999999999995</v>
      </c>
      <c r="Q301" s="32">
        <f t="shared" si="45"/>
        <v>756.36</v>
      </c>
      <c r="R301" s="308"/>
      <c r="S301" s="308"/>
      <c r="U301" s="31" t="s">
        <v>1828</v>
      </c>
      <c r="V301" s="31" t="str">
        <f t="shared" si="49"/>
        <v>135277</v>
      </c>
      <c r="W301" s="31">
        <v>630.29999999999995</v>
      </c>
      <c r="X301" s="2"/>
      <c r="Y301" s="347"/>
    </row>
    <row r="302" spans="1:25" ht="15" customHeight="1" x14ac:dyDescent="0.35">
      <c r="A302" s="56" t="s">
        <v>280</v>
      </c>
      <c r="B302" s="55" t="s">
        <v>1096</v>
      </c>
      <c r="C302" s="57">
        <v>1000</v>
      </c>
      <c r="D302" s="57">
        <v>40</v>
      </c>
      <c r="E302" s="54">
        <v>83</v>
      </c>
      <c r="F302" s="52" t="s">
        <v>1225</v>
      </c>
      <c r="G302" s="51" t="s">
        <v>1226</v>
      </c>
      <c r="H302" s="50" t="s">
        <v>0</v>
      </c>
      <c r="I302" s="48"/>
      <c r="J302" s="46" t="s">
        <v>3</v>
      </c>
      <c r="K302" s="45">
        <v>5</v>
      </c>
      <c r="L302" s="42">
        <f t="shared" si="46"/>
        <v>5</v>
      </c>
      <c r="M302" s="342" t="s">
        <v>34</v>
      </c>
      <c r="N302" s="38">
        <f t="shared" si="47"/>
        <v>8</v>
      </c>
      <c r="O302" s="35">
        <f t="shared" si="48"/>
        <v>40</v>
      </c>
      <c r="P302" s="33">
        <f t="shared" si="50"/>
        <v>640</v>
      </c>
      <c r="Q302" s="32">
        <f t="shared" si="45"/>
        <v>768</v>
      </c>
      <c r="R302" s="308"/>
      <c r="S302" s="308"/>
      <c r="U302" s="31" t="s">
        <v>1828</v>
      </c>
      <c r="V302" s="31" t="str">
        <f t="shared" si="49"/>
        <v>134881</v>
      </c>
      <c r="W302" s="31">
        <v>640</v>
      </c>
      <c r="X302" s="2"/>
      <c r="Y302" s="347"/>
    </row>
    <row r="303" spans="1:25" ht="15" customHeight="1" x14ac:dyDescent="0.35">
      <c r="A303" s="56" t="s">
        <v>280</v>
      </c>
      <c r="B303" s="55" t="s">
        <v>1096</v>
      </c>
      <c r="C303" s="57">
        <v>1000</v>
      </c>
      <c r="D303" s="57">
        <v>40</v>
      </c>
      <c r="E303" s="54">
        <v>89</v>
      </c>
      <c r="F303" s="52" t="s">
        <v>1227</v>
      </c>
      <c r="G303" s="51" t="s">
        <v>1228</v>
      </c>
      <c r="H303" s="50" t="s">
        <v>0</v>
      </c>
      <c r="I303" s="48" t="s">
        <v>3</v>
      </c>
      <c r="J303" s="46" t="s">
        <v>3</v>
      </c>
      <c r="K303" s="45">
        <v>5</v>
      </c>
      <c r="L303" s="42">
        <f t="shared" si="46"/>
        <v>5</v>
      </c>
      <c r="M303" s="343" t="s">
        <v>1</v>
      </c>
      <c r="N303" s="38">
        <f t="shared" si="47"/>
        <v>1</v>
      </c>
      <c r="O303" s="35">
        <f t="shared" si="48"/>
        <v>5</v>
      </c>
      <c r="P303" s="33">
        <f t="shared" si="50"/>
        <v>687.1</v>
      </c>
      <c r="Q303" s="32">
        <f t="shared" si="45"/>
        <v>824.52</v>
      </c>
      <c r="R303" s="308"/>
      <c r="S303" s="308"/>
      <c r="U303" s="31" t="s">
        <v>1828</v>
      </c>
      <c r="V303" s="31" t="str">
        <f t="shared" si="49"/>
        <v>135283</v>
      </c>
      <c r="W303" s="31">
        <v>687.1</v>
      </c>
      <c r="X303" s="2"/>
      <c r="Y303" s="347"/>
    </row>
    <row r="304" spans="1:25" ht="15" customHeight="1" x14ac:dyDescent="0.35">
      <c r="A304" s="56" t="s">
        <v>280</v>
      </c>
      <c r="B304" s="55" t="s">
        <v>1096</v>
      </c>
      <c r="C304" s="57">
        <v>1000</v>
      </c>
      <c r="D304" s="57">
        <v>40</v>
      </c>
      <c r="E304" s="54">
        <v>102</v>
      </c>
      <c r="F304" s="52" t="s">
        <v>1229</v>
      </c>
      <c r="G304" s="51" t="s">
        <v>1230</v>
      </c>
      <c r="H304" s="50" t="s">
        <v>0</v>
      </c>
      <c r="I304" s="48"/>
      <c r="J304" s="46" t="s">
        <v>3</v>
      </c>
      <c r="K304" s="45">
        <v>5</v>
      </c>
      <c r="L304" s="42">
        <f t="shared" si="46"/>
        <v>5</v>
      </c>
      <c r="M304" s="344" t="s">
        <v>34</v>
      </c>
      <c r="N304" s="38">
        <f t="shared" si="47"/>
        <v>8</v>
      </c>
      <c r="O304" s="35">
        <f t="shared" si="48"/>
        <v>40</v>
      </c>
      <c r="P304" s="33">
        <f t="shared" si="50"/>
        <v>700.7</v>
      </c>
      <c r="Q304" s="322">
        <f>ROUND(P304*1.2,2)</f>
        <v>840.84</v>
      </c>
      <c r="R304" s="308"/>
      <c r="S304" s="308"/>
      <c r="U304" s="31" t="s">
        <v>1828</v>
      </c>
      <c r="V304" s="31" t="str">
        <f t="shared" si="49"/>
        <v>134897</v>
      </c>
      <c r="W304" s="31">
        <v>700.7</v>
      </c>
      <c r="X304" s="2"/>
      <c r="Y304" s="347"/>
    </row>
    <row r="305" spans="1:25" ht="15" customHeight="1" x14ac:dyDescent="0.35">
      <c r="A305" s="56" t="s">
        <v>280</v>
      </c>
      <c r="B305" s="55" t="s">
        <v>1096</v>
      </c>
      <c r="C305" s="57">
        <v>1000</v>
      </c>
      <c r="D305" s="57">
        <v>40</v>
      </c>
      <c r="E305" s="54">
        <v>108</v>
      </c>
      <c r="F305" s="52" t="s">
        <v>1231</v>
      </c>
      <c r="G305" s="51" t="s">
        <v>1232</v>
      </c>
      <c r="H305" s="50" t="s">
        <v>0</v>
      </c>
      <c r="I305" s="48" t="s">
        <v>3</v>
      </c>
      <c r="J305" s="46" t="s">
        <v>3</v>
      </c>
      <c r="K305" s="45">
        <v>5</v>
      </c>
      <c r="L305" s="42">
        <f t="shared" si="46"/>
        <v>5</v>
      </c>
      <c r="M305" s="343" t="s">
        <v>1</v>
      </c>
      <c r="N305" s="38">
        <f t="shared" si="47"/>
        <v>1</v>
      </c>
      <c r="O305" s="35">
        <f t="shared" si="48"/>
        <v>5</v>
      </c>
      <c r="P305" s="33">
        <f t="shared" si="50"/>
        <v>721.8</v>
      </c>
      <c r="Q305" s="32">
        <f t="shared" ref="Q305:Q312" si="52">ROUND(P305*1.2,2)</f>
        <v>866.16</v>
      </c>
      <c r="R305" s="308"/>
      <c r="S305" s="308"/>
      <c r="U305" s="31" t="s">
        <v>1828</v>
      </c>
      <c r="V305" s="31" t="str">
        <f t="shared" si="49"/>
        <v>135289</v>
      </c>
      <c r="W305" s="31">
        <v>721.8</v>
      </c>
      <c r="X305" s="2"/>
      <c r="Y305" s="347"/>
    </row>
    <row r="306" spans="1:25" ht="15" customHeight="1" x14ac:dyDescent="0.35">
      <c r="A306" s="56" t="s">
        <v>280</v>
      </c>
      <c r="B306" s="55" t="s">
        <v>1096</v>
      </c>
      <c r="C306" s="57">
        <v>1000</v>
      </c>
      <c r="D306" s="57">
        <v>40</v>
      </c>
      <c r="E306" s="54">
        <v>114</v>
      </c>
      <c r="F306" s="52" t="s">
        <v>1233</v>
      </c>
      <c r="G306" s="51" t="s">
        <v>1234</v>
      </c>
      <c r="H306" s="50" t="s">
        <v>0</v>
      </c>
      <c r="I306" s="48" t="s">
        <v>3</v>
      </c>
      <c r="J306" s="46" t="s">
        <v>3</v>
      </c>
      <c r="K306" s="45">
        <v>4</v>
      </c>
      <c r="L306" s="42">
        <f t="shared" si="46"/>
        <v>4</v>
      </c>
      <c r="M306" s="341" t="s">
        <v>35</v>
      </c>
      <c r="N306" s="38">
        <f t="shared" si="47"/>
        <v>3</v>
      </c>
      <c r="O306" s="35">
        <f t="shared" si="48"/>
        <v>12</v>
      </c>
      <c r="P306" s="33">
        <f t="shared" si="50"/>
        <v>749.5</v>
      </c>
      <c r="Q306" s="32">
        <f t="shared" si="52"/>
        <v>899.4</v>
      </c>
      <c r="R306" s="308"/>
      <c r="S306" s="308"/>
      <c r="U306" s="31" t="s">
        <v>1828</v>
      </c>
      <c r="V306" s="31" t="str">
        <f t="shared" si="49"/>
        <v>135295</v>
      </c>
      <c r="W306" s="31">
        <v>749.5</v>
      </c>
      <c r="X306" s="2"/>
      <c r="Y306" s="347"/>
    </row>
    <row r="307" spans="1:25" ht="15" customHeight="1" x14ac:dyDescent="0.35">
      <c r="A307" s="56" t="s">
        <v>280</v>
      </c>
      <c r="B307" s="55" t="s">
        <v>1096</v>
      </c>
      <c r="C307" s="57">
        <v>1000</v>
      </c>
      <c r="D307" s="57">
        <v>40</v>
      </c>
      <c r="E307" s="54">
        <v>133</v>
      </c>
      <c r="F307" s="52" t="s">
        <v>1235</v>
      </c>
      <c r="G307" s="51" t="s">
        <v>1236</v>
      </c>
      <c r="H307" s="50" t="s">
        <v>0</v>
      </c>
      <c r="I307" s="48" t="s">
        <v>3</v>
      </c>
      <c r="J307" s="46" t="s">
        <v>3</v>
      </c>
      <c r="K307" s="45">
        <v>4</v>
      </c>
      <c r="L307" s="42">
        <f t="shared" si="46"/>
        <v>4</v>
      </c>
      <c r="M307" s="343" t="s">
        <v>1</v>
      </c>
      <c r="N307" s="38">
        <f t="shared" si="47"/>
        <v>1</v>
      </c>
      <c r="O307" s="35">
        <f t="shared" si="48"/>
        <v>4</v>
      </c>
      <c r="P307" s="33">
        <f t="shared" si="50"/>
        <v>809.6</v>
      </c>
      <c r="Q307" s="32">
        <f t="shared" si="52"/>
        <v>971.52</v>
      </c>
      <c r="R307" s="308"/>
      <c r="S307" s="308"/>
      <c r="U307" s="31" t="s">
        <v>1828</v>
      </c>
      <c r="V307" s="31" t="str">
        <f t="shared" si="49"/>
        <v>135301</v>
      </c>
      <c r="W307" s="31">
        <v>809.6</v>
      </c>
      <c r="X307" s="2"/>
      <c r="Y307" s="347"/>
    </row>
    <row r="308" spans="1:25" ht="15" customHeight="1" x14ac:dyDescent="0.35">
      <c r="A308" s="56" t="s">
        <v>280</v>
      </c>
      <c r="B308" s="55" t="s">
        <v>1096</v>
      </c>
      <c r="C308" s="57">
        <v>1000</v>
      </c>
      <c r="D308" s="57">
        <v>40</v>
      </c>
      <c r="E308" s="54">
        <v>140</v>
      </c>
      <c r="F308" s="52" t="s">
        <v>1237</v>
      </c>
      <c r="G308" s="51" t="s">
        <v>1238</v>
      </c>
      <c r="H308" s="50" t="s">
        <v>0</v>
      </c>
      <c r="I308" s="48"/>
      <c r="J308" s="46" t="s">
        <v>3</v>
      </c>
      <c r="K308" s="45">
        <v>4</v>
      </c>
      <c r="L308" s="42">
        <f t="shared" si="46"/>
        <v>4</v>
      </c>
      <c r="M308" s="342" t="s">
        <v>34</v>
      </c>
      <c r="N308" s="38">
        <f t="shared" si="47"/>
        <v>10</v>
      </c>
      <c r="O308" s="35">
        <f t="shared" si="48"/>
        <v>40</v>
      </c>
      <c r="P308" s="33">
        <f t="shared" si="50"/>
        <v>843.7</v>
      </c>
      <c r="Q308" s="32">
        <f t="shared" si="52"/>
        <v>1012.44</v>
      </c>
      <c r="R308" s="308"/>
      <c r="S308" s="308"/>
      <c r="U308" s="31" t="s">
        <v>1828</v>
      </c>
      <c r="V308" s="31" t="str">
        <f t="shared" si="49"/>
        <v>134929</v>
      </c>
      <c r="W308" s="31">
        <v>843.7</v>
      </c>
      <c r="X308" s="2"/>
      <c r="Y308" s="347"/>
    </row>
    <row r="309" spans="1:25" ht="15" customHeight="1" x14ac:dyDescent="0.35">
      <c r="A309" s="56" t="s">
        <v>280</v>
      </c>
      <c r="B309" s="55" t="s">
        <v>1096</v>
      </c>
      <c r="C309" s="57">
        <v>1000</v>
      </c>
      <c r="D309" s="57">
        <v>40</v>
      </c>
      <c r="E309" s="54">
        <v>159</v>
      </c>
      <c r="F309" s="52" t="s">
        <v>1239</v>
      </c>
      <c r="G309" s="51" t="s">
        <v>1240</v>
      </c>
      <c r="H309" s="50" t="s">
        <v>0</v>
      </c>
      <c r="I309" s="48" t="s">
        <v>3</v>
      </c>
      <c r="J309" s="46" t="s">
        <v>3</v>
      </c>
      <c r="K309" s="45">
        <v>3</v>
      </c>
      <c r="L309" s="42">
        <f t="shared" si="46"/>
        <v>3</v>
      </c>
      <c r="M309" s="343" t="s">
        <v>1</v>
      </c>
      <c r="N309" s="38">
        <f t="shared" si="47"/>
        <v>1</v>
      </c>
      <c r="O309" s="35">
        <f t="shared" si="48"/>
        <v>3</v>
      </c>
      <c r="P309" s="33">
        <f t="shared" si="50"/>
        <v>904.2</v>
      </c>
      <c r="Q309" s="32">
        <f t="shared" si="52"/>
        <v>1085.04</v>
      </c>
      <c r="R309" s="308"/>
      <c r="S309" s="308"/>
      <c r="U309" s="31" t="s">
        <v>1828</v>
      </c>
      <c r="V309" s="31" t="str">
        <f t="shared" si="49"/>
        <v>135307</v>
      </c>
      <c r="W309" s="31">
        <v>904.2</v>
      </c>
      <c r="X309" s="2"/>
      <c r="Y309" s="347"/>
    </row>
    <row r="310" spans="1:25" ht="15" customHeight="1" x14ac:dyDescent="0.35">
      <c r="A310" s="56" t="s">
        <v>280</v>
      </c>
      <c r="B310" s="55" t="s">
        <v>1096</v>
      </c>
      <c r="C310" s="57">
        <v>1000</v>
      </c>
      <c r="D310" s="57">
        <v>40</v>
      </c>
      <c r="E310" s="54">
        <v>169</v>
      </c>
      <c r="F310" s="52" t="s">
        <v>1241</v>
      </c>
      <c r="G310" s="51" t="s">
        <v>1242</v>
      </c>
      <c r="H310" s="50" t="s">
        <v>0</v>
      </c>
      <c r="I310" s="48" t="s">
        <v>3</v>
      </c>
      <c r="J310" s="46" t="s">
        <v>3</v>
      </c>
      <c r="K310" s="45">
        <v>3</v>
      </c>
      <c r="L310" s="42">
        <f t="shared" si="46"/>
        <v>3</v>
      </c>
      <c r="M310" s="342" t="s">
        <v>34</v>
      </c>
      <c r="N310" s="38">
        <f t="shared" si="47"/>
        <v>14</v>
      </c>
      <c r="O310" s="35">
        <f t="shared" si="48"/>
        <v>42</v>
      </c>
      <c r="P310" s="33">
        <f t="shared" si="50"/>
        <v>949.1</v>
      </c>
      <c r="Q310" s="32">
        <f t="shared" si="52"/>
        <v>1138.92</v>
      </c>
      <c r="R310" s="308"/>
      <c r="S310" s="308"/>
      <c r="U310" s="31" t="s">
        <v>1828</v>
      </c>
      <c r="V310" s="31" t="str">
        <f t="shared" si="49"/>
        <v>135313</v>
      </c>
      <c r="W310" s="31">
        <v>949.1</v>
      </c>
      <c r="X310" s="2"/>
      <c r="Y310" s="347"/>
    </row>
    <row r="311" spans="1:25" ht="15" customHeight="1" x14ac:dyDescent="0.35">
      <c r="A311" s="56" t="s">
        <v>280</v>
      </c>
      <c r="B311" s="55" t="s">
        <v>1096</v>
      </c>
      <c r="C311" s="57">
        <v>1000</v>
      </c>
      <c r="D311" s="57">
        <v>40</v>
      </c>
      <c r="E311" s="54">
        <v>194</v>
      </c>
      <c r="F311" s="52" t="s">
        <v>1243</v>
      </c>
      <c r="G311" s="51" t="s">
        <v>1244</v>
      </c>
      <c r="H311" s="50" t="s">
        <v>0</v>
      </c>
      <c r="I311" s="48"/>
      <c r="J311" s="46" t="s">
        <v>3</v>
      </c>
      <c r="K311" s="45">
        <v>3</v>
      </c>
      <c r="L311" s="42">
        <f t="shared" si="46"/>
        <v>3</v>
      </c>
      <c r="M311" s="344" t="s">
        <v>34</v>
      </c>
      <c r="N311" s="38">
        <f t="shared" si="47"/>
        <v>14</v>
      </c>
      <c r="O311" s="35">
        <f t="shared" si="48"/>
        <v>42</v>
      </c>
      <c r="P311" s="33">
        <f t="shared" si="50"/>
        <v>1034.7</v>
      </c>
      <c r="Q311" s="322">
        <f t="shared" si="52"/>
        <v>1241.6400000000001</v>
      </c>
      <c r="R311" s="308"/>
      <c r="S311" s="308"/>
      <c r="U311" s="31" t="s">
        <v>1828</v>
      </c>
      <c r="V311" s="31" t="str">
        <f t="shared" si="49"/>
        <v>134952</v>
      </c>
      <c r="W311" s="31">
        <v>1034.7</v>
      </c>
      <c r="X311" s="2"/>
      <c r="Y311" s="347"/>
    </row>
    <row r="312" spans="1:25" ht="15" customHeight="1" x14ac:dyDescent="0.35">
      <c r="A312" s="56" t="s">
        <v>280</v>
      </c>
      <c r="B312" s="55" t="s">
        <v>1096</v>
      </c>
      <c r="C312" s="57">
        <v>1000</v>
      </c>
      <c r="D312" s="57">
        <v>40</v>
      </c>
      <c r="E312" s="54">
        <v>205</v>
      </c>
      <c r="F312" s="52" t="s">
        <v>1245</v>
      </c>
      <c r="G312" s="51" t="s">
        <v>1246</v>
      </c>
      <c r="H312" s="50" t="s">
        <v>0</v>
      </c>
      <c r="I312" s="48"/>
      <c r="J312" s="46" t="s">
        <v>3</v>
      </c>
      <c r="K312" s="45">
        <v>3</v>
      </c>
      <c r="L312" s="42">
        <f t="shared" si="46"/>
        <v>3</v>
      </c>
      <c r="M312" s="344" t="s">
        <v>34</v>
      </c>
      <c r="N312" s="38">
        <f t="shared" si="47"/>
        <v>14</v>
      </c>
      <c r="O312" s="35">
        <f t="shared" si="48"/>
        <v>42</v>
      </c>
      <c r="P312" s="33">
        <f t="shared" si="50"/>
        <v>1097.4000000000001</v>
      </c>
      <c r="Q312" s="322">
        <f t="shared" si="52"/>
        <v>1316.88</v>
      </c>
      <c r="R312" s="308"/>
      <c r="S312" s="308"/>
      <c r="U312" s="31" t="s">
        <v>1828</v>
      </c>
      <c r="V312" s="31" t="str">
        <f t="shared" si="49"/>
        <v>134960</v>
      </c>
      <c r="W312" s="31">
        <v>1097.4000000000001</v>
      </c>
      <c r="X312" s="2"/>
      <c r="Y312" s="347"/>
    </row>
    <row r="313" spans="1:25" ht="15" customHeight="1" x14ac:dyDescent="0.35">
      <c r="A313" s="56" t="s">
        <v>280</v>
      </c>
      <c r="B313" s="55" t="s">
        <v>1096</v>
      </c>
      <c r="C313" s="57">
        <v>1000</v>
      </c>
      <c r="D313" s="57">
        <v>40</v>
      </c>
      <c r="E313" s="54">
        <v>219</v>
      </c>
      <c r="F313" s="52" t="s">
        <v>1247</v>
      </c>
      <c r="G313" s="51" t="s">
        <v>1248</v>
      </c>
      <c r="H313" s="50" t="s">
        <v>0</v>
      </c>
      <c r="I313" s="48" t="s">
        <v>3</v>
      </c>
      <c r="J313" s="46" t="s">
        <v>3</v>
      </c>
      <c r="K313" s="45">
        <v>3</v>
      </c>
      <c r="L313" s="42">
        <f t="shared" si="46"/>
        <v>3</v>
      </c>
      <c r="M313" s="341" t="s">
        <v>35</v>
      </c>
      <c r="N313" s="38">
        <f t="shared" si="47"/>
        <v>4</v>
      </c>
      <c r="O313" s="35">
        <f t="shared" si="48"/>
        <v>12</v>
      </c>
      <c r="P313" s="33">
        <f t="shared" si="50"/>
        <v>1181</v>
      </c>
      <c r="Q313" s="32">
        <f>ROUND(P313*1.2,2)</f>
        <v>1417.2</v>
      </c>
      <c r="R313" s="308"/>
      <c r="S313" s="308"/>
      <c r="U313" s="31" t="s">
        <v>1828</v>
      </c>
      <c r="V313" s="31" t="str">
        <f t="shared" si="49"/>
        <v>135319</v>
      </c>
      <c r="W313" s="31">
        <v>1181</v>
      </c>
      <c r="X313" s="2"/>
      <c r="Y313" s="347"/>
    </row>
    <row r="314" spans="1:25" ht="15" customHeight="1" x14ac:dyDescent="0.35">
      <c r="A314" s="56" t="s">
        <v>280</v>
      </c>
      <c r="B314" s="55" t="s">
        <v>1096</v>
      </c>
      <c r="C314" s="57">
        <v>1000</v>
      </c>
      <c r="D314" s="57">
        <v>40</v>
      </c>
      <c r="E314" s="54">
        <v>245</v>
      </c>
      <c r="F314" s="52" t="s">
        <v>1249</v>
      </c>
      <c r="G314" s="51" t="s">
        <v>1250</v>
      </c>
      <c r="H314" s="50" t="s">
        <v>0</v>
      </c>
      <c r="I314" s="48"/>
      <c r="J314" s="46" t="s">
        <v>3</v>
      </c>
      <c r="K314" s="45">
        <v>2</v>
      </c>
      <c r="L314" s="42">
        <f t="shared" si="46"/>
        <v>2</v>
      </c>
      <c r="M314" s="344" t="s">
        <v>34</v>
      </c>
      <c r="N314" s="38">
        <f t="shared" si="47"/>
        <v>20</v>
      </c>
      <c r="O314" s="35">
        <f t="shared" si="48"/>
        <v>40</v>
      </c>
      <c r="P314" s="33">
        <f t="shared" si="50"/>
        <v>1411.3</v>
      </c>
      <c r="Q314" s="322">
        <f>ROUND(P314*1.2,2)</f>
        <v>1693.56</v>
      </c>
      <c r="R314" s="308"/>
      <c r="S314" s="308"/>
      <c r="U314" s="31" t="s">
        <v>1828</v>
      </c>
      <c r="V314" s="31" t="str">
        <f t="shared" si="49"/>
        <v>134972</v>
      </c>
      <c r="W314" s="31">
        <v>1411.3</v>
      </c>
      <c r="X314" s="2"/>
      <c r="Y314" s="347"/>
    </row>
    <row r="315" spans="1:25" ht="15" customHeight="1" x14ac:dyDescent="0.35">
      <c r="A315" s="56" t="s">
        <v>280</v>
      </c>
      <c r="B315" s="55" t="s">
        <v>1096</v>
      </c>
      <c r="C315" s="57">
        <v>1000</v>
      </c>
      <c r="D315" s="57">
        <v>40</v>
      </c>
      <c r="E315" s="54">
        <v>273</v>
      </c>
      <c r="F315" s="52" t="s">
        <v>1251</v>
      </c>
      <c r="G315" s="51" t="s">
        <v>1252</v>
      </c>
      <c r="H315" s="50" t="s">
        <v>0</v>
      </c>
      <c r="I315" s="48" t="s">
        <v>3</v>
      </c>
      <c r="J315" s="46"/>
      <c r="K315" s="45">
        <v>2</v>
      </c>
      <c r="L315" s="42">
        <f t="shared" si="46"/>
        <v>2</v>
      </c>
      <c r="M315" s="341" t="s">
        <v>35</v>
      </c>
      <c r="N315" s="38">
        <f t="shared" si="47"/>
        <v>5</v>
      </c>
      <c r="O315" s="35">
        <f t="shared" si="48"/>
        <v>10</v>
      </c>
      <c r="P315" s="33">
        <f t="shared" si="50"/>
        <v>1653.7</v>
      </c>
      <c r="Q315" s="32">
        <f t="shared" ref="Q315:Q328" si="53">ROUND(P315*1.2,2)</f>
        <v>1984.44</v>
      </c>
      <c r="R315" s="308"/>
      <c r="S315" s="308"/>
      <c r="U315" s="31" t="s">
        <v>1828</v>
      </c>
      <c r="V315" s="31" t="str">
        <f t="shared" si="49"/>
        <v>135323</v>
      </c>
      <c r="W315" s="31">
        <v>1653.7</v>
      </c>
      <c r="X315" s="2"/>
      <c r="Y315" s="347"/>
    </row>
    <row r="316" spans="1:25" ht="15" customHeight="1" x14ac:dyDescent="0.35">
      <c r="A316" s="56" t="s">
        <v>280</v>
      </c>
      <c r="B316" s="55" t="s">
        <v>1096</v>
      </c>
      <c r="C316" s="57">
        <v>1000</v>
      </c>
      <c r="D316" s="54">
        <v>50</v>
      </c>
      <c r="E316" s="54">
        <v>18</v>
      </c>
      <c r="F316" s="52" t="s">
        <v>1253</v>
      </c>
      <c r="G316" s="51" t="s">
        <v>1254</v>
      </c>
      <c r="H316" s="50" t="s">
        <v>0</v>
      </c>
      <c r="I316" s="48" t="s">
        <v>3</v>
      </c>
      <c r="J316" s="46"/>
      <c r="K316" s="45">
        <v>8</v>
      </c>
      <c r="L316" s="42">
        <f t="shared" si="46"/>
        <v>8</v>
      </c>
      <c r="M316" s="342" t="s">
        <v>34</v>
      </c>
      <c r="N316" s="38">
        <f t="shared" si="47"/>
        <v>5</v>
      </c>
      <c r="O316" s="35">
        <f t="shared" si="48"/>
        <v>40</v>
      </c>
      <c r="P316" s="33">
        <f t="shared" si="50"/>
        <v>418.4</v>
      </c>
      <c r="Q316" s="32">
        <f t="shared" si="53"/>
        <v>502.08</v>
      </c>
      <c r="R316" s="308"/>
      <c r="S316" s="308"/>
      <c r="U316" s="31" t="s">
        <v>1828</v>
      </c>
      <c r="V316" s="31" t="str">
        <f t="shared" si="49"/>
        <v>135226</v>
      </c>
      <c r="W316" s="31">
        <v>418.4</v>
      </c>
      <c r="X316" s="2"/>
      <c r="Y316" s="347"/>
    </row>
    <row r="317" spans="1:25" ht="15" customHeight="1" x14ac:dyDescent="0.35">
      <c r="A317" s="56" t="s">
        <v>280</v>
      </c>
      <c r="B317" s="55" t="s">
        <v>1096</v>
      </c>
      <c r="C317" s="57">
        <v>1000</v>
      </c>
      <c r="D317" s="57">
        <v>50</v>
      </c>
      <c r="E317" s="54">
        <v>21</v>
      </c>
      <c r="F317" s="52" t="s">
        <v>1255</v>
      </c>
      <c r="G317" s="51" t="s">
        <v>1256</v>
      </c>
      <c r="H317" s="50" t="s">
        <v>0</v>
      </c>
      <c r="I317" s="48" t="s">
        <v>3</v>
      </c>
      <c r="J317" s="46" t="s">
        <v>3</v>
      </c>
      <c r="K317" s="45">
        <v>7</v>
      </c>
      <c r="L317" s="42">
        <f t="shared" si="46"/>
        <v>7</v>
      </c>
      <c r="M317" s="341" t="s">
        <v>35</v>
      </c>
      <c r="N317" s="38">
        <f t="shared" si="47"/>
        <v>2</v>
      </c>
      <c r="O317" s="35">
        <f t="shared" si="48"/>
        <v>14</v>
      </c>
      <c r="P317" s="33">
        <f t="shared" si="50"/>
        <v>427</v>
      </c>
      <c r="Q317" s="32">
        <f t="shared" si="53"/>
        <v>512.4</v>
      </c>
      <c r="R317" s="308"/>
      <c r="S317" s="308"/>
      <c r="U317" s="31" t="s">
        <v>1828</v>
      </c>
      <c r="V317" s="31" t="str">
        <f t="shared" si="49"/>
        <v>135229</v>
      </c>
      <c r="W317" s="31">
        <v>427</v>
      </c>
      <c r="X317" s="2"/>
      <c r="Y317" s="347"/>
    </row>
    <row r="318" spans="1:25" ht="15" customHeight="1" x14ac:dyDescent="0.35">
      <c r="A318" s="56" t="s">
        <v>280</v>
      </c>
      <c r="B318" s="55" t="s">
        <v>1096</v>
      </c>
      <c r="C318" s="57">
        <v>1000</v>
      </c>
      <c r="D318" s="57">
        <v>50</v>
      </c>
      <c r="E318" s="54">
        <v>25</v>
      </c>
      <c r="F318" s="52" t="s">
        <v>1257</v>
      </c>
      <c r="G318" s="51" t="s">
        <v>1258</v>
      </c>
      <c r="H318" s="50" t="s">
        <v>0</v>
      </c>
      <c r="I318" s="48" t="s">
        <v>3</v>
      </c>
      <c r="J318" s="46"/>
      <c r="K318" s="45">
        <v>7</v>
      </c>
      <c r="L318" s="42">
        <f t="shared" si="46"/>
        <v>7</v>
      </c>
      <c r="M318" s="341" t="s">
        <v>35</v>
      </c>
      <c r="N318" s="38">
        <f t="shared" si="47"/>
        <v>2</v>
      </c>
      <c r="O318" s="35">
        <f t="shared" si="48"/>
        <v>14</v>
      </c>
      <c r="P318" s="33">
        <f t="shared" si="50"/>
        <v>477.2</v>
      </c>
      <c r="Q318" s="32">
        <f t="shared" si="53"/>
        <v>572.64</v>
      </c>
      <c r="R318" s="308"/>
      <c r="S318" s="308"/>
      <c r="U318" s="31" t="s">
        <v>1828</v>
      </c>
      <c r="V318" s="31" t="str">
        <f t="shared" si="49"/>
        <v>135232</v>
      </c>
      <c r="W318" s="31">
        <v>477.2</v>
      </c>
      <c r="X318" s="2"/>
      <c r="Y318" s="347"/>
    </row>
    <row r="319" spans="1:25" ht="15" customHeight="1" x14ac:dyDescent="0.35">
      <c r="A319" s="56" t="s">
        <v>280</v>
      </c>
      <c r="B319" s="55" t="s">
        <v>1096</v>
      </c>
      <c r="C319" s="57">
        <v>1000</v>
      </c>
      <c r="D319" s="57">
        <v>50</v>
      </c>
      <c r="E319" s="54">
        <v>28</v>
      </c>
      <c r="F319" s="52" t="s">
        <v>1259</v>
      </c>
      <c r="G319" s="51" t="s">
        <v>1260</v>
      </c>
      <c r="H319" s="50" t="s">
        <v>0</v>
      </c>
      <c r="I319" s="48" t="s">
        <v>3</v>
      </c>
      <c r="J319" s="46" t="s">
        <v>3</v>
      </c>
      <c r="K319" s="45">
        <v>7</v>
      </c>
      <c r="L319" s="42">
        <f t="shared" si="46"/>
        <v>7</v>
      </c>
      <c r="M319" s="341" t="s">
        <v>35</v>
      </c>
      <c r="N319" s="38">
        <f t="shared" si="47"/>
        <v>2</v>
      </c>
      <c r="O319" s="35">
        <f t="shared" si="48"/>
        <v>14</v>
      </c>
      <c r="P319" s="33">
        <f t="shared" si="50"/>
        <v>496.3</v>
      </c>
      <c r="Q319" s="32">
        <f t="shared" si="53"/>
        <v>595.55999999999995</v>
      </c>
      <c r="R319" s="308"/>
      <c r="S319" s="308"/>
      <c r="U319" s="31" t="s">
        <v>1828</v>
      </c>
      <c r="V319" s="31" t="str">
        <f t="shared" si="49"/>
        <v>135234</v>
      </c>
      <c r="W319" s="31">
        <v>496.3</v>
      </c>
      <c r="X319" s="2"/>
      <c r="Y319" s="347"/>
    </row>
    <row r="320" spans="1:25" ht="15" customHeight="1" x14ac:dyDescent="0.35">
      <c r="A320" s="56" t="s">
        <v>280</v>
      </c>
      <c r="B320" s="55" t="s">
        <v>1096</v>
      </c>
      <c r="C320" s="57">
        <v>1000</v>
      </c>
      <c r="D320" s="57">
        <v>50</v>
      </c>
      <c r="E320" s="54">
        <v>32</v>
      </c>
      <c r="F320" s="52" t="s">
        <v>1261</v>
      </c>
      <c r="G320" s="51" t="s">
        <v>1262</v>
      </c>
      <c r="H320" s="50" t="s">
        <v>0</v>
      </c>
      <c r="I320" s="48" t="s">
        <v>3</v>
      </c>
      <c r="J320" s="46"/>
      <c r="K320" s="45">
        <v>7</v>
      </c>
      <c r="L320" s="42">
        <f t="shared" si="46"/>
        <v>7</v>
      </c>
      <c r="M320" s="342" t="s">
        <v>34</v>
      </c>
      <c r="N320" s="38">
        <f t="shared" si="47"/>
        <v>6</v>
      </c>
      <c r="O320" s="35">
        <f t="shared" si="48"/>
        <v>42</v>
      </c>
      <c r="P320" s="33">
        <f t="shared" si="50"/>
        <v>520.5</v>
      </c>
      <c r="Q320" s="32">
        <f t="shared" si="53"/>
        <v>624.6</v>
      </c>
      <c r="R320" s="308"/>
      <c r="S320" s="308"/>
      <c r="U320" s="31" t="s">
        <v>1828</v>
      </c>
      <c r="V320" s="31" t="str">
        <f t="shared" si="49"/>
        <v>135238</v>
      </c>
      <c r="W320" s="31">
        <v>520.5</v>
      </c>
      <c r="X320" s="2"/>
      <c r="Y320" s="347"/>
    </row>
    <row r="321" spans="1:25" ht="15" customHeight="1" x14ac:dyDescent="0.35">
      <c r="A321" s="56" t="s">
        <v>280</v>
      </c>
      <c r="B321" s="55" t="s">
        <v>1096</v>
      </c>
      <c r="C321" s="57">
        <v>1000</v>
      </c>
      <c r="D321" s="57">
        <v>50</v>
      </c>
      <c r="E321" s="54">
        <v>35</v>
      </c>
      <c r="F321" s="52" t="s">
        <v>1263</v>
      </c>
      <c r="G321" s="51" t="s">
        <v>1264</v>
      </c>
      <c r="H321" s="50" t="s">
        <v>0</v>
      </c>
      <c r="I321" s="48" t="s">
        <v>3</v>
      </c>
      <c r="J321" s="46" t="s">
        <v>3</v>
      </c>
      <c r="K321" s="45">
        <v>7</v>
      </c>
      <c r="L321" s="42">
        <f t="shared" si="46"/>
        <v>7</v>
      </c>
      <c r="M321" s="342" t="s">
        <v>34</v>
      </c>
      <c r="N321" s="38">
        <f t="shared" si="47"/>
        <v>6</v>
      </c>
      <c r="O321" s="35">
        <f t="shared" si="48"/>
        <v>42</v>
      </c>
      <c r="P321" s="33">
        <f t="shared" si="50"/>
        <v>552.4</v>
      </c>
      <c r="Q321" s="32">
        <f t="shared" si="53"/>
        <v>662.88</v>
      </c>
      <c r="R321" s="308"/>
      <c r="S321" s="308"/>
      <c r="U321" s="31" t="s">
        <v>1828</v>
      </c>
      <c r="V321" s="31" t="str">
        <f t="shared" si="49"/>
        <v>135242</v>
      </c>
      <c r="W321" s="31">
        <v>552.4</v>
      </c>
      <c r="X321" s="2"/>
      <c r="Y321" s="347"/>
    </row>
    <row r="322" spans="1:25" ht="15" customHeight="1" x14ac:dyDescent="0.35">
      <c r="A322" s="56" t="s">
        <v>280</v>
      </c>
      <c r="B322" s="55" t="s">
        <v>1096</v>
      </c>
      <c r="C322" s="57">
        <v>1000</v>
      </c>
      <c r="D322" s="57">
        <v>50</v>
      </c>
      <c r="E322" s="54">
        <v>38</v>
      </c>
      <c r="F322" s="52" t="s">
        <v>1265</v>
      </c>
      <c r="G322" s="51" t="s">
        <v>1266</v>
      </c>
      <c r="H322" s="50" t="s">
        <v>0</v>
      </c>
      <c r="I322" s="48" t="s">
        <v>3</v>
      </c>
      <c r="J322" s="46"/>
      <c r="K322" s="45">
        <v>7</v>
      </c>
      <c r="L322" s="42">
        <f t="shared" si="46"/>
        <v>7</v>
      </c>
      <c r="M322" s="342" t="s">
        <v>34</v>
      </c>
      <c r="N322" s="38">
        <f t="shared" si="47"/>
        <v>6</v>
      </c>
      <c r="O322" s="35">
        <f t="shared" si="48"/>
        <v>42</v>
      </c>
      <c r="P322" s="33">
        <f t="shared" si="50"/>
        <v>605</v>
      </c>
      <c r="Q322" s="32">
        <f t="shared" si="53"/>
        <v>726</v>
      </c>
      <c r="R322" s="308"/>
      <c r="S322" s="308"/>
      <c r="U322" s="31" t="s">
        <v>1828</v>
      </c>
      <c r="V322" s="31" t="str">
        <f t="shared" si="49"/>
        <v>135246</v>
      </c>
      <c r="W322" s="31">
        <v>605</v>
      </c>
      <c r="X322" s="2"/>
      <c r="Y322" s="347"/>
    </row>
    <row r="323" spans="1:25" ht="15" customHeight="1" x14ac:dyDescent="0.35">
      <c r="A323" s="56" t="s">
        <v>280</v>
      </c>
      <c r="B323" s="55" t="s">
        <v>1096</v>
      </c>
      <c r="C323" s="57">
        <v>1000</v>
      </c>
      <c r="D323" s="57">
        <v>50</v>
      </c>
      <c r="E323" s="54">
        <v>42</v>
      </c>
      <c r="F323" s="52" t="s">
        <v>1267</v>
      </c>
      <c r="G323" s="51" t="s">
        <v>1268</v>
      </c>
      <c r="H323" s="50" t="s">
        <v>0</v>
      </c>
      <c r="I323" s="48" t="s">
        <v>3</v>
      </c>
      <c r="J323" s="46" t="s">
        <v>3</v>
      </c>
      <c r="K323" s="45">
        <v>7</v>
      </c>
      <c r="L323" s="42">
        <f t="shared" si="46"/>
        <v>7</v>
      </c>
      <c r="M323" s="341" t="s">
        <v>35</v>
      </c>
      <c r="N323" s="38">
        <f t="shared" si="47"/>
        <v>2</v>
      </c>
      <c r="O323" s="35">
        <f t="shared" si="48"/>
        <v>14</v>
      </c>
      <c r="P323" s="33">
        <f t="shared" si="50"/>
        <v>621.29999999999995</v>
      </c>
      <c r="Q323" s="32">
        <f t="shared" si="53"/>
        <v>745.56</v>
      </c>
      <c r="R323" s="308"/>
      <c r="S323" s="308"/>
      <c r="U323" s="31" t="s">
        <v>1828</v>
      </c>
      <c r="V323" s="31" t="str">
        <f t="shared" si="49"/>
        <v>135250</v>
      </c>
      <c r="W323" s="31">
        <v>621.29999999999995</v>
      </c>
      <c r="X323" s="2"/>
      <c r="Y323" s="347"/>
    </row>
    <row r="324" spans="1:25" ht="15" customHeight="1" x14ac:dyDescent="0.35">
      <c r="A324" s="56" t="s">
        <v>280</v>
      </c>
      <c r="B324" s="55" t="s">
        <v>1096</v>
      </c>
      <c r="C324" s="57">
        <v>1000</v>
      </c>
      <c r="D324" s="57">
        <v>50</v>
      </c>
      <c r="E324" s="54">
        <v>45</v>
      </c>
      <c r="F324" s="52" t="s">
        <v>1269</v>
      </c>
      <c r="G324" s="51" t="s">
        <v>1270</v>
      </c>
      <c r="H324" s="50" t="s">
        <v>0</v>
      </c>
      <c r="I324" s="48" t="s">
        <v>3</v>
      </c>
      <c r="J324" s="46" t="s">
        <v>3</v>
      </c>
      <c r="K324" s="45">
        <v>7</v>
      </c>
      <c r="L324" s="42">
        <f t="shared" si="46"/>
        <v>7</v>
      </c>
      <c r="M324" s="342" t="s">
        <v>34</v>
      </c>
      <c r="N324" s="38">
        <f t="shared" si="47"/>
        <v>6</v>
      </c>
      <c r="O324" s="35">
        <f t="shared" si="48"/>
        <v>42</v>
      </c>
      <c r="P324" s="33">
        <f t="shared" si="50"/>
        <v>640</v>
      </c>
      <c r="Q324" s="32">
        <f t="shared" si="53"/>
        <v>768</v>
      </c>
      <c r="R324" s="308"/>
      <c r="S324" s="308"/>
      <c r="U324" s="31" t="s">
        <v>1828</v>
      </c>
      <c r="V324" s="31" t="str">
        <f t="shared" si="49"/>
        <v>135253</v>
      </c>
      <c r="W324" s="31">
        <v>640</v>
      </c>
      <c r="X324" s="2"/>
      <c r="Y324" s="347"/>
    </row>
    <row r="325" spans="1:25" ht="15" customHeight="1" x14ac:dyDescent="0.35">
      <c r="A325" s="56" t="s">
        <v>280</v>
      </c>
      <c r="B325" s="55" t="s">
        <v>1096</v>
      </c>
      <c r="C325" s="57">
        <v>1000</v>
      </c>
      <c r="D325" s="57">
        <v>50</v>
      </c>
      <c r="E325" s="54">
        <v>48</v>
      </c>
      <c r="F325" s="52" t="s">
        <v>1271</v>
      </c>
      <c r="G325" s="51" t="s">
        <v>1272</v>
      </c>
      <c r="H325" s="50" t="s">
        <v>0</v>
      </c>
      <c r="I325" s="48" t="s">
        <v>3</v>
      </c>
      <c r="J325" s="46" t="s">
        <v>3</v>
      </c>
      <c r="K325" s="45">
        <v>6</v>
      </c>
      <c r="L325" s="42">
        <f t="shared" si="46"/>
        <v>6</v>
      </c>
      <c r="M325" s="342" t="s">
        <v>34</v>
      </c>
      <c r="N325" s="38">
        <f t="shared" si="47"/>
        <v>7</v>
      </c>
      <c r="O325" s="35">
        <f t="shared" si="48"/>
        <v>42</v>
      </c>
      <c r="P325" s="33">
        <f t="shared" si="50"/>
        <v>645.29999999999995</v>
      </c>
      <c r="Q325" s="32">
        <f t="shared" si="53"/>
        <v>774.36</v>
      </c>
      <c r="R325" s="308"/>
      <c r="S325" s="308"/>
      <c r="U325" s="31" t="s">
        <v>1828</v>
      </c>
      <c r="V325" s="31" t="str">
        <f t="shared" si="49"/>
        <v>135255</v>
      </c>
      <c r="W325" s="31">
        <v>645.29999999999995</v>
      </c>
      <c r="X325" s="2"/>
      <c r="Y325" s="347"/>
    </row>
    <row r="326" spans="1:25" ht="15" customHeight="1" x14ac:dyDescent="0.35">
      <c r="A326" s="56" t="s">
        <v>280</v>
      </c>
      <c r="B326" s="55" t="s">
        <v>1096</v>
      </c>
      <c r="C326" s="57">
        <v>1000</v>
      </c>
      <c r="D326" s="57">
        <v>50</v>
      </c>
      <c r="E326" s="54">
        <v>54</v>
      </c>
      <c r="F326" s="52" t="s">
        <v>1273</v>
      </c>
      <c r="G326" s="51" t="s">
        <v>1274</v>
      </c>
      <c r="H326" s="50" t="s">
        <v>0</v>
      </c>
      <c r="I326" s="48" t="s">
        <v>3</v>
      </c>
      <c r="J326" s="46"/>
      <c r="K326" s="45">
        <v>6</v>
      </c>
      <c r="L326" s="42">
        <f t="shared" si="46"/>
        <v>6</v>
      </c>
      <c r="M326" s="342" t="s">
        <v>34</v>
      </c>
      <c r="N326" s="38">
        <f t="shared" si="47"/>
        <v>7</v>
      </c>
      <c r="O326" s="35">
        <f t="shared" si="48"/>
        <v>42</v>
      </c>
      <c r="P326" s="33">
        <f t="shared" si="50"/>
        <v>656.3</v>
      </c>
      <c r="Q326" s="32">
        <f t="shared" si="53"/>
        <v>787.56</v>
      </c>
      <c r="R326" s="308"/>
      <c r="S326" s="308"/>
      <c r="U326" s="31" t="s">
        <v>1828</v>
      </c>
      <c r="V326" s="31" t="str">
        <f t="shared" si="49"/>
        <v>135257</v>
      </c>
      <c r="W326" s="31">
        <v>656.3</v>
      </c>
      <c r="X326" s="2"/>
      <c r="Y326" s="347"/>
    </row>
    <row r="327" spans="1:25" ht="15" customHeight="1" x14ac:dyDescent="0.35">
      <c r="A327" s="56" t="s">
        <v>280</v>
      </c>
      <c r="B327" s="55" t="s">
        <v>1096</v>
      </c>
      <c r="C327" s="57">
        <v>1000</v>
      </c>
      <c r="D327" s="57">
        <v>50</v>
      </c>
      <c r="E327" s="54">
        <v>57</v>
      </c>
      <c r="F327" s="52" t="s">
        <v>1275</v>
      </c>
      <c r="G327" s="51" t="s">
        <v>1276</v>
      </c>
      <c r="H327" s="50" t="s">
        <v>0</v>
      </c>
      <c r="I327" s="48" t="s">
        <v>3</v>
      </c>
      <c r="J327" s="46" t="s">
        <v>3</v>
      </c>
      <c r="K327" s="45">
        <v>6</v>
      </c>
      <c r="L327" s="42">
        <f t="shared" si="46"/>
        <v>6</v>
      </c>
      <c r="M327" s="343" t="s">
        <v>1</v>
      </c>
      <c r="N327" s="38">
        <f t="shared" si="47"/>
        <v>1</v>
      </c>
      <c r="O327" s="35">
        <f t="shared" si="48"/>
        <v>6</v>
      </c>
      <c r="P327" s="33">
        <f t="shared" si="50"/>
        <v>663.1</v>
      </c>
      <c r="Q327" s="32">
        <f t="shared" si="53"/>
        <v>795.72</v>
      </c>
      <c r="R327" s="308"/>
      <c r="S327" s="308"/>
      <c r="U327" s="31" t="s">
        <v>1828</v>
      </c>
      <c r="V327" s="31" t="str">
        <f t="shared" si="49"/>
        <v>135260</v>
      </c>
      <c r="W327" s="31">
        <v>663.1</v>
      </c>
      <c r="X327" s="2"/>
      <c r="Y327" s="347"/>
    </row>
    <row r="328" spans="1:25" ht="15" customHeight="1" x14ac:dyDescent="0.35">
      <c r="A328" s="56" t="s">
        <v>280</v>
      </c>
      <c r="B328" s="55" t="s">
        <v>1096</v>
      </c>
      <c r="C328" s="57">
        <v>1000</v>
      </c>
      <c r="D328" s="57">
        <v>50</v>
      </c>
      <c r="E328" s="54">
        <v>60</v>
      </c>
      <c r="F328" s="52" t="s">
        <v>1277</v>
      </c>
      <c r="G328" s="51" t="s">
        <v>1278</v>
      </c>
      <c r="H328" s="50" t="s">
        <v>0</v>
      </c>
      <c r="I328" s="48" t="s">
        <v>3</v>
      </c>
      <c r="J328" s="46" t="s">
        <v>3</v>
      </c>
      <c r="K328" s="45">
        <v>6</v>
      </c>
      <c r="L328" s="42">
        <f t="shared" si="46"/>
        <v>6</v>
      </c>
      <c r="M328" s="341" t="s">
        <v>35</v>
      </c>
      <c r="N328" s="38">
        <f t="shared" si="47"/>
        <v>2</v>
      </c>
      <c r="O328" s="35">
        <f t="shared" si="48"/>
        <v>12</v>
      </c>
      <c r="P328" s="33">
        <f t="shared" si="50"/>
        <v>692.8</v>
      </c>
      <c r="Q328" s="32">
        <f t="shared" si="53"/>
        <v>831.36</v>
      </c>
      <c r="R328" s="308"/>
      <c r="S328" s="308"/>
      <c r="U328" s="31" t="s">
        <v>1828</v>
      </c>
      <c r="V328" s="31" t="str">
        <f t="shared" si="49"/>
        <v>192631</v>
      </c>
      <c r="W328" s="31">
        <v>692.8</v>
      </c>
      <c r="X328" s="2"/>
      <c r="Y328" s="347"/>
    </row>
    <row r="329" spans="1:25" ht="15" customHeight="1" x14ac:dyDescent="0.35">
      <c r="A329" s="56" t="s">
        <v>280</v>
      </c>
      <c r="B329" s="55" t="s">
        <v>1096</v>
      </c>
      <c r="C329" s="57">
        <v>1000</v>
      </c>
      <c r="D329" s="57">
        <v>50</v>
      </c>
      <c r="E329" s="54">
        <v>64</v>
      </c>
      <c r="F329" s="52" t="s">
        <v>1279</v>
      </c>
      <c r="G329" s="51" t="s">
        <v>1280</v>
      </c>
      <c r="H329" s="50" t="s">
        <v>0</v>
      </c>
      <c r="I329" s="48"/>
      <c r="J329" s="46" t="s">
        <v>3</v>
      </c>
      <c r="K329" s="45">
        <v>5</v>
      </c>
      <c r="L329" s="42">
        <f t="shared" si="46"/>
        <v>5</v>
      </c>
      <c r="M329" s="344" t="s">
        <v>34</v>
      </c>
      <c r="N329" s="38">
        <f t="shared" si="47"/>
        <v>8</v>
      </c>
      <c r="O329" s="35">
        <f t="shared" si="48"/>
        <v>40</v>
      </c>
      <c r="P329" s="33">
        <f t="shared" si="50"/>
        <v>761.2</v>
      </c>
      <c r="Q329" s="322">
        <f>ROUND(P329*1.2,2)</f>
        <v>913.44</v>
      </c>
      <c r="R329" s="308"/>
      <c r="S329" s="308"/>
      <c r="U329" s="31" t="s">
        <v>1828</v>
      </c>
      <c r="V329" s="31" t="str">
        <f t="shared" si="49"/>
        <v>248216</v>
      </c>
      <c r="W329" s="31">
        <v>761.2</v>
      </c>
      <c r="X329" s="2"/>
      <c r="Y329" s="347"/>
    </row>
    <row r="330" spans="1:25" ht="15" customHeight="1" x14ac:dyDescent="0.35">
      <c r="A330" s="56" t="s">
        <v>280</v>
      </c>
      <c r="B330" s="55" t="s">
        <v>1096</v>
      </c>
      <c r="C330" s="57">
        <v>1000</v>
      </c>
      <c r="D330" s="57">
        <v>50</v>
      </c>
      <c r="E330" s="54">
        <v>70</v>
      </c>
      <c r="F330" s="52" t="s">
        <v>1281</v>
      </c>
      <c r="G330" s="51" t="s">
        <v>1282</v>
      </c>
      <c r="H330" s="50" t="s">
        <v>0</v>
      </c>
      <c r="I330" s="48" t="s">
        <v>3</v>
      </c>
      <c r="J330" s="46" t="s">
        <v>3</v>
      </c>
      <c r="K330" s="45">
        <v>5</v>
      </c>
      <c r="L330" s="42">
        <f t="shared" si="46"/>
        <v>5</v>
      </c>
      <c r="M330" s="342" t="s">
        <v>34</v>
      </c>
      <c r="N330" s="38">
        <f t="shared" si="47"/>
        <v>8</v>
      </c>
      <c r="O330" s="35">
        <f t="shared" si="48"/>
        <v>40</v>
      </c>
      <c r="P330" s="33">
        <f t="shared" si="50"/>
        <v>762.1</v>
      </c>
      <c r="Q330" s="32">
        <f t="shared" ref="Q330" si="54">ROUND(P330*1.2,2)</f>
        <v>914.52</v>
      </c>
      <c r="R330" s="308"/>
      <c r="S330" s="308"/>
      <c r="U330" s="31" t="s">
        <v>1828</v>
      </c>
      <c r="V330" s="31" t="str">
        <f t="shared" si="49"/>
        <v>135272</v>
      </c>
      <c r="W330" s="31">
        <v>762.1</v>
      </c>
      <c r="X330" s="2"/>
      <c r="Y330" s="347"/>
    </row>
    <row r="331" spans="1:25" ht="15" customHeight="1" x14ac:dyDescent="0.35">
      <c r="A331" s="56" t="s">
        <v>280</v>
      </c>
      <c r="B331" s="55" t="s">
        <v>1096</v>
      </c>
      <c r="C331" s="57">
        <v>1000</v>
      </c>
      <c r="D331" s="57">
        <v>50</v>
      </c>
      <c r="E331" s="54">
        <v>76</v>
      </c>
      <c r="F331" s="52" t="s">
        <v>1283</v>
      </c>
      <c r="G331" s="51" t="s">
        <v>1284</v>
      </c>
      <c r="H331" s="50" t="s">
        <v>0</v>
      </c>
      <c r="I331" s="48" t="s">
        <v>3</v>
      </c>
      <c r="J331" s="46" t="s">
        <v>3</v>
      </c>
      <c r="K331" s="45">
        <v>5</v>
      </c>
      <c r="L331" s="42">
        <f t="shared" si="46"/>
        <v>5</v>
      </c>
      <c r="M331" s="343" t="s">
        <v>1</v>
      </c>
      <c r="N331" s="38">
        <f t="shared" si="47"/>
        <v>1</v>
      </c>
      <c r="O331" s="35">
        <f t="shared" si="48"/>
        <v>5</v>
      </c>
      <c r="P331" s="33">
        <f t="shared" si="50"/>
        <v>786.7</v>
      </c>
      <c r="Q331" s="32">
        <f>ROUND(P331*1.2,2)</f>
        <v>944.04</v>
      </c>
      <c r="R331" s="308"/>
      <c r="S331" s="308"/>
      <c r="U331" s="31" t="s">
        <v>1828</v>
      </c>
      <c r="V331" s="31" t="str">
        <f t="shared" si="49"/>
        <v>135278</v>
      </c>
      <c r="W331" s="31">
        <v>786.7</v>
      </c>
      <c r="X331" s="2"/>
      <c r="Y331" s="347"/>
    </row>
    <row r="332" spans="1:25" ht="15" customHeight="1" x14ac:dyDescent="0.35">
      <c r="A332" s="56" t="s">
        <v>280</v>
      </c>
      <c r="B332" s="55" t="s">
        <v>1096</v>
      </c>
      <c r="C332" s="57">
        <v>1000</v>
      </c>
      <c r="D332" s="57">
        <v>50</v>
      </c>
      <c r="E332" s="54">
        <v>83</v>
      </c>
      <c r="F332" s="52" t="s">
        <v>1285</v>
      </c>
      <c r="G332" s="51" t="s">
        <v>1286</v>
      </c>
      <c r="H332" s="50" t="s">
        <v>0</v>
      </c>
      <c r="I332" s="48"/>
      <c r="J332" s="46" t="s">
        <v>3</v>
      </c>
      <c r="K332" s="45">
        <v>5</v>
      </c>
      <c r="L332" s="42">
        <f t="shared" si="46"/>
        <v>5</v>
      </c>
      <c r="M332" s="344" t="s">
        <v>34</v>
      </c>
      <c r="N332" s="38">
        <f t="shared" si="47"/>
        <v>8</v>
      </c>
      <c r="O332" s="35">
        <f t="shared" si="48"/>
        <v>40</v>
      </c>
      <c r="P332" s="33">
        <f t="shared" si="50"/>
        <v>807.2</v>
      </c>
      <c r="Q332" s="322">
        <f>ROUND(P332*1.2,2)</f>
        <v>968.64</v>
      </c>
      <c r="R332" s="308"/>
      <c r="S332" s="308"/>
      <c r="U332" s="31" t="s">
        <v>1828</v>
      </c>
      <c r="V332" s="31" t="str">
        <f t="shared" si="49"/>
        <v>134882</v>
      </c>
      <c r="W332" s="31">
        <v>807.2</v>
      </c>
      <c r="X332" s="2"/>
      <c r="Y332" s="347"/>
    </row>
    <row r="333" spans="1:25" ht="15" customHeight="1" x14ac:dyDescent="0.35">
      <c r="A333" s="56" t="s">
        <v>280</v>
      </c>
      <c r="B333" s="55" t="s">
        <v>1096</v>
      </c>
      <c r="C333" s="57">
        <v>1000</v>
      </c>
      <c r="D333" s="57">
        <v>50</v>
      </c>
      <c r="E333" s="54">
        <v>89</v>
      </c>
      <c r="F333" s="52" t="s">
        <v>1287</v>
      </c>
      <c r="G333" s="51" t="s">
        <v>1288</v>
      </c>
      <c r="H333" s="50" t="s">
        <v>0</v>
      </c>
      <c r="I333" s="48" t="s">
        <v>3</v>
      </c>
      <c r="J333" s="46" t="s">
        <v>3</v>
      </c>
      <c r="K333" s="45">
        <v>5</v>
      </c>
      <c r="L333" s="42">
        <f t="shared" si="46"/>
        <v>5</v>
      </c>
      <c r="M333" s="343" t="s">
        <v>1</v>
      </c>
      <c r="N333" s="38">
        <f t="shared" si="47"/>
        <v>1</v>
      </c>
      <c r="O333" s="35">
        <f t="shared" si="48"/>
        <v>5</v>
      </c>
      <c r="P333" s="33">
        <f t="shared" si="50"/>
        <v>827.4</v>
      </c>
      <c r="Q333" s="32">
        <f t="shared" ref="Q333:Q342" si="55">ROUND(P333*1.2,2)</f>
        <v>992.88</v>
      </c>
      <c r="R333" s="308"/>
      <c r="S333" s="308"/>
      <c r="U333" s="31" t="s">
        <v>1828</v>
      </c>
      <c r="V333" s="31" t="str">
        <f t="shared" si="49"/>
        <v>135284</v>
      </c>
      <c r="W333" s="31">
        <v>827.4</v>
      </c>
      <c r="X333" s="2"/>
      <c r="Y333" s="347"/>
    </row>
    <row r="334" spans="1:25" ht="15" customHeight="1" x14ac:dyDescent="0.35">
      <c r="A334" s="56" t="s">
        <v>280</v>
      </c>
      <c r="B334" s="55" t="s">
        <v>1096</v>
      </c>
      <c r="C334" s="57">
        <v>1000</v>
      </c>
      <c r="D334" s="57">
        <v>50</v>
      </c>
      <c r="E334" s="54">
        <v>102</v>
      </c>
      <c r="F334" s="52" t="s">
        <v>1289</v>
      </c>
      <c r="G334" s="51" t="s">
        <v>1290</v>
      </c>
      <c r="H334" s="50" t="s">
        <v>0</v>
      </c>
      <c r="I334" s="48"/>
      <c r="J334" s="46" t="s">
        <v>3</v>
      </c>
      <c r="K334" s="45">
        <v>4</v>
      </c>
      <c r="L334" s="42">
        <f t="shared" si="46"/>
        <v>4</v>
      </c>
      <c r="M334" s="344" t="s">
        <v>34</v>
      </c>
      <c r="N334" s="38">
        <f t="shared" si="47"/>
        <v>10</v>
      </c>
      <c r="O334" s="35">
        <f t="shared" si="48"/>
        <v>40</v>
      </c>
      <c r="P334" s="33">
        <f t="shared" si="50"/>
        <v>863.5</v>
      </c>
      <c r="Q334" s="322">
        <f>ROUND(P334*1.2,2)</f>
        <v>1036.2</v>
      </c>
      <c r="R334" s="308"/>
      <c r="S334" s="308"/>
      <c r="U334" s="31" t="s">
        <v>1828</v>
      </c>
      <c r="V334" s="31" t="str">
        <f t="shared" si="49"/>
        <v>134898</v>
      </c>
      <c r="W334" s="31">
        <v>863.5</v>
      </c>
      <c r="X334" s="2"/>
      <c r="Y334" s="347"/>
    </row>
    <row r="335" spans="1:25" ht="15" customHeight="1" x14ac:dyDescent="0.35">
      <c r="A335" s="56" t="s">
        <v>280</v>
      </c>
      <c r="B335" s="55" t="s">
        <v>1096</v>
      </c>
      <c r="C335" s="57">
        <v>1000</v>
      </c>
      <c r="D335" s="57">
        <v>50</v>
      </c>
      <c r="E335" s="54">
        <v>108</v>
      </c>
      <c r="F335" s="52" t="s">
        <v>1291</v>
      </c>
      <c r="G335" s="51" t="s">
        <v>1292</v>
      </c>
      <c r="H335" s="50" t="s">
        <v>0</v>
      </c>
      <c r="I335" s="48" t="s">
        <v>3</v>
      </c>
      <c r="J335" s="46" t="s">
        <v>3</v>
      </c>
      <c r="K335" s="45">
        <v>4</v>
      </c>
      <c r="L335" s="42">
        <f t="shared" si="46"/>
        <v>4</v>
      </c>
      <c r="M335" s="343" t="s">
        <v>1</v>
      </c>
      <c r="N335" s="38">
        <f t="shared" si="47"/>
        <v>1</v>
      </c>
      <c r="O335" s="35">
        <f t="shared" si="48"/>
        <v>4</v>
      </c>
      <c r="P335" s="33">
        <f t="shared" si="50"/>
        <v>890.6</v>
      </c>
      <c r="Q335" s="32">
        <f t="shared" si="55"/>
        <v>1068.72</v>
      </c>
      <c r="R335" s="308"/>
      <c r="S335" s="308"/>
      <c r="U335" s="31" t="s">
        <v>1828</v>
      </c>
      <c r="V335" s="31" t="str">
        <f t="shared" si="49"/>
        <v>135290</v>
      </c>
      <c r="W335" s="31">
        <v>890.6</v>
      </c>
      <c r="X335" s="2"/>
      <c r="Y335" s="347"/>
    </row>
    <row r="336" spans="1:25" ht="15" customHeight="1" x14ac:dyDescent="0.35">
      <c r="A336" s="56" t="s">
        <v>280</v>
      </c>
      <c r="B336" s="55" t="s">
        <v>1096</v>
      </c>
      <c r="C336" s="57">
        <v>1000</v>
      </c>
      <c r="D336" s="57">
        <v>50</v>
      </c>
      <c r="E336" s="54">
        <v>114</v>
      </c>
      <c r="F336" s="52" t="s">
        <v>1293</v>
      </c>
      <c r="G336" s="51" t="s">
        <v>1294</v>
      </c>
      <c r="H336" s="50" t="s">
        <v>0</v>
      </c>
      <c r="I336" s="48" t="s">
        <v>3</v>
      </c>
      <c r="J336" s="46" t="s">
        <v>3</v>
      </c>
      <c r="K336" s="45">
        <v>4</v>
      </c>
      <c r="L336" s="42">
        <f t="shared" si="46"/>
        <v>4</v>
      </c>
      <c r="M336" s="341" t="s">
        <v>35</v>
      </c>
      <c r="N336" s="38">
        <f t="shared" si="47"/>
        <v>3</v>
      </c>
      <c r="O336" s="35">
        <f t="shared" si="48"/>
        <v>12</v>
      </c>
      <c r="P336" s="33">
        <f t="shared" si="50"/>
        <v>923.8</v>
      </c>
      <c r="Q336" s="32">
        <f t="shared" si="55"/>
        <v>1108.56</v>
      </c>
      <c r="R336" s="308"/>
      <c r="S336" s="308"/>
      <c r="U336" s="31" t="s">
        <v>1828</v>
      </c>
      <c r="V336" s="31" t="str">
        <f t="shared" si="49"/>
        <v>135296</v>
      </c>
      <c r="W336" s="31">
        <v>923.8</v>
      </c>
      <c r="X336" s="2"/>
      <c r="Y336" s="347"/>
    </row>
    <row r="337" spans="1:25" ht="15" customHeight="1" x14ac:dyDescent="0.35">
      <c r="A337" s="56" t="s">
        <v>280</v>
      </c>
      <c r="B337" s="55" t="s">
        <v>1096</v>
      </c>
      <c r="C337" s="57">
        <v>1000</v>
      </c>
      <c r="D337" s="57">
        <v>50</v>
      </c>
      <c r="E337" s="54">
        <v>133</v>
      </c>
      <c r="F337" s="52" t="s">
        <v>1295</v>
      </c>
      <c r="G337" s="51" t="s">
        <v>1296</v>
      </c>
      <c r="H337" s="50" t="s">
        <v>0</v>
      </c>
      <c r="I337" s="48" t="s">
        <v>3</v>
      </c>
      <c r="J337" s="46" t="s">
        <v>3</v>
      </c>
      <c r="K337" s="45">
        <v>3</v>
      </c>
      <c r="L337" s="42">
        <f t="shared" ref="L337:L400" si="56">K337</f>
        <v>3</v>
      </c>
      <c r="M337" s="343" t="s">
        <v>1</v>
      </c>
      <c r="N337" s="38">
        <f t="shared" ref="N337:N400" si="57">IF(M337="A",1,IF(M337="B", ROUNDUP(10/L337,0),ROUNDUP(40/L337,0)))</f>
        <v>1</v>
      </c>
      <c r="O337" s="35">
        <f t="shared" ref="O337:O400" si="58">N337*L337</f>
        <v>3</v>
      </c>
      <c r="P337" s="33">
        <f t="shared" si="50"/>
        <v>989.3</v>
      </c>
      <c r="Q337" s="32">
        <f t="shared" si="55"/>
        <v>1187.1600000000001</v>
      </c>
      <c r="R337" s="308"/>
      <c r="S337" s="308"/>
      <c r="U337" s="31" t="s">
        <v>1828</v>
      </c>
      <c r="V337" s="31" t="str">
        <f t="shared" ref="V337:V400" si="59">TEXT(F337,0)</f>
        <v>135302</v>
      </c>
      <c r="W337" s="31">
        <v>989.3</v>
      </c>
      <c r="X337" s="2"/>
      <c r="Y337" s="347"/>
    </row>
    <row r="338" spans="1:25" ht="15" customHeight="1" x14ac:dyDescent="0.35">
      <c r="A338" s="56" t="s">
        <v>280</v>
      </c>
      <c r="B338" s="55" t="s">
        <v>1096</v>
      </c>
      <c r="C338" s="57">
        <v>1000</v>
      </c>
      <c r="D338" s="57">
        <v>50</v>
      </c>
      <c r="E338" s="54">
        <v>140</v>
      </c>
      <c r="F338" s="52" t="s">
        <v>1297</v>
      </c>
      <c r="G338" s="51" t="s">
        <v>1298</v>
      </c>
      <c r="H338" s="50" t="s">
        <v>0</v>
      </c>
      <c r="I338" s="48"/>
      <c r="J338" s="46" t="s">
        <v>3</v>
      </c>
      <c r="K338" s="45">
        <v>3</v>
      </c>
      <c r="L338" s="42">
        <f t="shared" si="56"/>
        <v>3</v>
      </c>
      <c r="M338" s="342" t="s">
        <v>34</v>
      </c>
      <c r="N338" s="38">
        <f t="shared" si="57"/>
        <v>14</v>
      </c>
      <c r="O338" s="35">
        <f t="shared" si="58"/>
        <v>42</v>
      </c>
      <c r="P338" s="33">
        <f t="shared" ref="P338:P401" si="60">ROUND(W338*(1-$Q$12),2)</f>
        <v>1046.8</v>
      </c>
      <c r="Q338" s="32">
        <f t="shared" si="55"/>
        <v>1256.1600000000001</v>
      </c>
      <c r="R338" s="308"/>
      <c r="S338" s="308"/>
      <c r="U338" s="31" t="s">
        <v>1828</v>
      </c>
      <c r="V338" s="31" t="str">
        <f t="shared" si="59"/>
        <v>134930</v>
      </c>
      <c r="W338" s="31">
        <v>1046.8</v>
      </c>
      <c r="X338" s="2"/>
      <c r="Y338" s="347"/>
    </row>
    <row r="339" spans="1:25" ht="15" customHeight="1" x14ac:dyDescent="0.35">
      <c r="A339" s="56" t="s">
        <v>280</v>
      </c>
      <c r="B339" s="55" t="s">
        <v>1096</v>
      </c>
      <c r="C339" s="57">
        <v>1000</v>
      </c>
      <c r="D339" s="57">
        <v>50</v>
      </c>
      <c r="E339" s="54">
        <v>159</v>
      </c>
      <c r="F339" s="52" t="s">
        <v>1299</v>
      </c>
      <c r="G339" s="51" t="s">
        <v>1300</v>
      </c>
      <c r="H339" s="50" t="s">
        <v>0</v>
      </c>
      <c r="I339" s="48" t="s">
        <v>3</v>
      </c>
      <c r="J339" s="46" t="s">
        <v>3</v>
      </c>
      <c r="K339" s="45">
        <v>3</v>
      </c>
      <c r="L339" s="42">
        <f t="shared" si="56"/>
        <v>3</v>
      </c>
      <c r="M339" s="343" t="s">
        <v>1</v>
      </c>
      <c r="N339" s="38">
        <f t="shared" si="57"/>
        <v>1</v>
      </c>
      <c r="O339" s="35">
        <f t="shared" si="58"/>
        <v>3</v>
      </c>
      <c r="P339" s="33">
        <f t="shared" si="60"/>
        <v>1099.3</v>
      </c>
      <c r="Q339" s="32">
        <f t="shared" si="55"/>
        <v>1319.16</v>
      </c>
      <c r="R339" s="308"/>
      <c r="S339" s="308"/>
      <c r="U339" s="31" t="s">
        <v>1828</v>
      </c>
      <c r="V339" s="31" t="str">
        <f t="shared" si="59"/>
        <v>135308</v>
      </c>
      <c r="W339" s="31">
        <v>1099.3</v>
      </c>
      <c r="X339" s="2"/>
      <c r="Y339" s="347"/>
    </row>
    <row r="340" spans="1:25" ht="15" customHeight="1" x14ac:dyDescent="0.35">
      <c r="A340" s="56" t="s">
        <v>280</v>
      </c>
      <c r="B340" s="55" t="s">
        <v>1096</v>
      </c>
      <c r="C340" s="57">
        <v>1000</v>
      </c>
      <c r="D340" s="57">
        <v>50</v>
      </c>
      <c r="E340" s="54">
        <v>169</v>
      </c>
      <c r="F340" s="52" t="s">
        <v>1301</v>
      </c>
      <c r="G340" s="51" t="s">
        <v>1302</v>
      </c>
      <c r="H340" s="50" t="s">
        <v>0</v>
      </c>
      <c r="I340" s="48" t="s">
        <v>3</v>
      </c>
      <c r="J340" s="46" t="s">
        <v>3</v>
      </c>
      <c r="K340" s="45">
        <v>3</v>
      </c>
      <c r="L340" s="42">
        <f t="shared" si="56"/>
        <v>3</v>
      </c>
      <c r="M340" s="342" t="s">
        <v>34</v>
      </c>
      <c r="N340" s="38">
        <f t="shared" si="57"/>
        <v>14</v>
      </c>
      <c r="O340" s="35">
        <f t="shared" si="58"/>
        <v>42</v>
      </c>
      <c r="P340" s="33">
        <f t="shared" si="60"/>
        <v>1150.2</v>
      </c>
      <c r="Q340" s="32">
        <f t="shared" si="55"/>
        <v>1380.24</v>
      </c>
      <c r="R340" s="308"/>
      <c r="S340" s="308"/>
      <c r="U340" s="31" t="s">
        <v>1828</v>
      </c>
      <c r="V340" s="31" t="str">
        <f t="shared" si="59"/>
        <v>135314</v>
      </c>
      <c r="W340" s="31">
        <v>1150.2</v>
      </c>
      <c r="X340" s="2"/>
      <c r="Y340" s="347"/>
    </row>
    <row r="341" spans="1:25" ht="15" customHeight="1" x14ac:dyDescent="0.35">
      <c r="A341" s="56" t="s">
        <v>280</v>
      </c>
      <c r="B341" s="55" t="s">
        <v>1096</v>
      </c>
      <c r="C341" s="57">
        <v>1000</v>
      </c>
      <c r="D341" s="57">
        <v>50</v>
      </c>
      <c r="E341" s="54">
        <v>194</v>
      </c>
      <c r="F341" s="52" t="s">
        <v>1303</v>
      </c>
      <c r="G341" s="51" t="s">
        <v>1304</v>
      </c>
      <c r="H341" s="50" t="s">
        <v>0</v>
      </c>
      <c r="I341" s="48"/>
      <c r="J341" s="46" t="s">
        <v>3</v>
      </c>
      <c r="K341" s="45">
        <v>3</v>
      </c>
      <c r="L341" s="42">
        <f t="shared" si="56"/>
        <v>3</v>
      </c>
      <c r="M341" s="344" t="s">
        <v>34</v>
      </c>
      <c r="N341" s="38">
        <f t="shared" si="57"/>
        <v>14</v>
      </c>
      <c r="O341" s="35">
        <f t="shared" si="58"/>
        <v>42</v>
      </c>
      <c r="P341" s="33">
        <f t="shared" si="60"/>
        <v>1225.2</v>
      </c>
      <c r="Q341" s="322">
        <f t="shared" si="55"/>
        <v>1470.24</v>
      </c>
      <c r="R341" s="308"/>
      <c r="S341" s="308"/>
      <c r="U341" s="31" t="s">
        <v>1828</v>
      </c>
      <c r="V341" s="31" t="str">
        <f t="shared" si="59"/>
        <v>134953</v>
      </c>
      <c r="W341" s="31">
        <v>1225.2</v>
      </c>
      <c r="X341" s="2"/>
      <c r="Y341" s="347"/>
    </row>
    <row r="342" spans="1:25" ht="15" customHeight="1" x14ac:dyDescent="0.35">
      <c r="A342" s="56" t="s">
        <v>280</v>
      </c>
      <c r="B342" s="55" t="s">
        <v>1096</v>
      </c>
      <c r="C342" s="57">
        <v>1000</v>
      </c>
      <c r="D342" s="57">
        <v>50</v>
      </c>
      <c r="E342" s="54">
        <v>205</v>
      </c>
      <c r="F342" s="52" t="s">
        <v>1305</v>
      </c>
      <c r="G342" s="51" t="s">
        <v>1306</v>
      </c>
      <c r="H342" s="50" t="s">
        <v>0</v>
      </c>
      <c r="I342" s="48"/>
      <c r="J342" s="46" t="s">
        <v>3</v>
      </c>
      <c r="K342" s="45">
        <v>2</v>
      </c>
      <c r="L342" s="42">
        <f t="shared" si="56"/>
        <v>2</v>
      </c>
      <c r="M342" s="344" t="s">
        <v>34</v>
      </c>
      <c r="N342" s="38">
        <f t="shared" si="57"/>
        <v>20</v>
      </c>
      <c r="O342" s="35">
        <f t="shared" si="58"/>
        <v>40</v>
      </c>
      <c r="P342" s="33">
        <f t="shared" si="60"/>
        <v>1330.6</v>
      </c>
      <c r="Q342" s="322">
        <f t="shared" si="55"/>
        <v>1596.72</v>
      </c>
      <c r="R342" s="308"/>
      <c r="S342" s="308"/>
      <c r="U342" s="31" t="s">
        <v>1828</v>
      </c>
      <c r="V342" s="31" t="str">
        <f t="shared" si="59"/>
        <v>134961</v>
      </c>
      <c r="W342" s="31">
        <v>1330.6</v>
      </c>
      <c r="X342" s="2"/>
      <c r="Y342" s="347"/>
    </row>
    <row r="343" spans="1:25" ht="15" customHeight="1" x14ac:dyDescent="0.35">
      <c r="A343" s="56" t="s">
        <v>280</v>
      </c>
      <c r="B343" s="55" t="s">
        <v>1096</v>
      </c>
      <c r="C343" s="57">
        <v>1000</v>
      </c>
      <c r="D343" s="57">
        <v>50</v>
      </c>
      <c r="E343" s="54">
        <v>219</v>
      </c>
      <c r="F343" s="52" t="s">
        <v>1307</v>
      </c>
      <c r="G343" s="51" t="s">
        <v>1308</v>
      </c>
      <c r="H343" s="50" t="s">
        <v>0</v>
      </c>
      <c r="I343" s="48" t="s">
        <v>3</v>
      </c>
      <c r="J343" s="46" t="s">
        <v>3</v>
      </c>
      <c r="K343" s="45">
        <v>2</v>
      </c>
      <c r="L343" s="42">
        <f t="shared" si="56"/>
        <v>2</v>
      </c>
      <c r="M343" s="341" t="s">
        <v>35</v>
      </c>
      <c r="N343" s="38">
        <f t="shared" si="57"/>
        <v>5</v>
      </c>
      <c r="O343" s="35">
        <f t="shared" si="58"/>
        <v>10</v>
      </c>
      <c r="P343" s="33">
        <f t="shared" si="60"/>
        <v>1435.9</v>
      </c>
      <c r="Q343" s="32">
        <f>ROUND(P343*1.2,2)</f>
        <v>1723.08</v>
      </c>
      <c r="R343" s="308"/>
      <c r="S343" s="308"/>
      <c r="U343" s="31" t="s">
        <v>1828</v>
      </c>
      <c r="V343" s="31" t="str">
        <f t="shared" si="59"/>
        <v>135320</v>
      </c>
      <c r="W343" s="31">
        <v>1435.9</v>
      </c>
      <c r="X343" s="2"/>
      <c r="Y343" s="347"/>
    </row>
    <row r="344" spans="1:25" ht="15" customHeight="1" x14ac:dyDescent="0.35">
      <c r="A344" s="56" t="s">
        <v>280</v>
      </c>
      <c r="B344" s="55" t="s">
        <v>1096</v>
      </c>
      <c r="C344" s="57">
        <v>1000</v>
      </c>
      <c r="D344" s="57">
        <v>50</v>
      </c>
      <c r="E344" s="54">
        <v>245</v>
      </c>
      <c r="F344" s="52" t="s">
        <v>1309</v>
      </c>
      <c r="G344" s="51" t="s">
        <v>1310</v>
      </c>
      <c r="H344" s="50" t="s">
        <v>0</v>
      </c>
      <c r="I344" s="48"/>
      <c r="J344" s="46" t="s">
        <v>3</v>
      </c>
      <c r="K344" s="45">
        <v>2</v>
      </c>
      <c r="L344" s="42">
        <f t="shared" si="56"/>
        <v>2</v>
      </c>
      <c r="M344" s="344" t="s">
        <v>34</v>
      </c>
      <c r="N344" s="38">
        <f t="shared" si="57"/>
        <v>20</v>
      </c>
      <c r="O344" s="35">
        <f t="shared" si="58"/>
        <v>40</v>
      </c>
      <c r="P344" s="33">
        <f t="shared" si="60"/>
        <v>1690.7</v>
      </c>
      <c r="Q344" s="322">
        <f>ROUND(P344*1.2,2)</f>
        <v>2028.84</v>
      </c>
      <c r="R344" s="308"/>
      <c r="S344" s="308"/>
      <c r="U344" s="31" t="s">
        <v>1828</v>
      </c>
      <c r="V344" s="31" t="str">
        <f t="shared" si="59"/>
        <v>134973</v>
      </c>
      <c r="W344" s="31">
        <v>1690.7</v>
      </c>
      <c r="X344" s="2"/>
      <c r="Y344" s="347"/>
    </row>
    <row r="345" spans="1:25" ht="15" customHeight="1" x14ac:dyDescent="0.35">
      <c r="A345" s="56" t="s">
        <v>280</v>
      </c>
      <c r="B345" s="55" t="s">
        <v>1096</v>
      </c>
      <c r="C345" s="57">
        <v>1000</v>
      </c>
      <c r="D345" s="54">
        <v>60</v>
      </c>
      <c r="E345" s="54">
        <v>18</v>
      </c>
      <c r="F345" s="52" t="s">
        <v>1311</v>
      </c>
      <c r="G345" s="51" t="s">
        <v>1312</v>
      </c>
      <c r="H345" s="50" t="s">
        <v>0</v>
      </c>
      <c r="I345" s="48" t="s">
        <v>3</v>
      </c>
      <c r="J345" s="46"/>
      <c r="K345" s="45">
        <v>7</v>
      </c>
      <c r="L345" s="42">
        <f t="shared" si="56"/>
        <v>7</v>
      </c>
      <c r="M345" s="342" t="s">
        <v>34</v>
      </c>
      <c r="N345" s="38">
        <f t="shared" si="57"/>
        <v>6</v>
      </c>
      <c r="O345" s="35">
        <f t="shared" si="58"/>
        <v>42</v>
      </c>
      <c r="P345" s="33">
        <f t="shared" si="60"/>
        <v>500.1</v>
      </c>
      <c r="Q345" s="32">
        <f t="shared" ref="Q345:Q357" si="61">ROUND(P345*1.2,2)</f>
        <v>600.12</v>
      </c>
      <c r="R345" s="308"/>
      <c r="S345" s="308"/>
      <c r="U345" s="31" t="s">
        <v>1828</v>
      </c>
      <c r="V345" s="31" t="str">
        <f t="shared" si="59"/>
        <v>135227</v>
      </c>
      <c r="W345" s="31">
        <v>500.1</v>
      </c>
      <c r="X345" s="2"/>
      <c r="Y345" s="347"/>
    </row>
    <row r="346" spans="1:25" ht="15" customHeight="1" x14ac:dyDescent="0.35">
      <c r="A346" s="56" t="s">
        <v>280</v>
      </c>
      <c r="B346" s="55" t="s">
        <v>1096</v>
      </c>
      <c r="C346" s="57">
        <v>1000</v>
      </c>
      <c r="D346" s="57">
        <v>60</v>
      </c>
      <c r="E346" s="54">
        <v>21</v>
      </c>
      <c r="F346" s="52" t="s">
        <v>1313</v>
      </c>
      <c r="G346" s="51" t="s">
        <v>1314</v>
      </c>
      <c r="H346" s="50" t="s">
        <v>0</v>
      </c>
      <c r="I346" s="48" t="s">
        <v>3</v>
      </c>
      <c r="J346" s="46" t="s">
        <v>3</v>
      </c>
      <c r="K346" s="45">
        <v>7</v>
      </c>
      <c r="L346" s="42">
        <f t="shared" si="56"/>
        <v>7</v>
      </c>
      <c r="M346" s="342" t="s">
        <v>34</v>
      </c>
      <c r="N346" s="38">
        <f t="shared" si="57"/>
        <v>6</v>
      </c>
      <c r="O346" s="35">
        <f t="shared" si="58"/>
        <v>42</v>
      </c>
      <c r="P346" s="33">
        <f t="shared" si="60"/>
        <v>543.4</v>
      </c>
      <c r="Q346" s="32">
        <f t="shared" si="61"/>
        <v>652.08000000000004</v>
      </c>
      <c r="R346" s="308"/>
      <c r="S346" s="308"/>
      <c r="U346" s="31" t="s">
        <v>1828</v>
      </c>
      <c r="V346" s="31" t="str">
        <f t="shared" si="59"/>
        <v>135230</v>
      </c>
      <c r="W346" s="31">
        <v>543.4</v>
      </c>
      <c r="X346" s="2"/>
      <c r="Y346" s="347"/>
    </row>
    <row r="347" spans="1:25" ht="15" customHeight="1" x14ac:dyDescent="0.35">
      <c r="A347" s="56" t="s">
        <v>280</v>
      </c>
      <c r="B347" s="55" t="s">
        <v>1096</v>
      </c>
      <c r="C347" s="57">
        <v>1000</v>
      </c>
      <c r="D347" s="57">
        <v>60</v>
      </c>
      <c r="E347" s="54">
        <v>25</v>
      </c>
      <c r="F347" s="52" t="s">
        <v>1315</v>
      </c>
      <c r="G347" s="51" t="s">
        <v>1316</v>
      </c>
      <c r="H347" s="50" t="s">
        <v>0</v>
      </c>
      <c r="I347" s="48" t="s">
        <v>3</v>
      </c>
      <c r="J347" s="46"/>
      <c r="K347" s="45">
        <v>7</v>
      </c>
      <c r="L347" s="42">
        <f t="shared" si="56"/>
        <v>7</v>
      </c>
      <c r="M347" s="342" t="s">
        <v>34</v>
      </c>
      <c r="N347" s="38">
        <f t="shared" si="57"/>
        <v>6</v>
      </c>
      <c r="O347" s="35">
        <f t="shared" si="58"/>
        <v>42</v>
      </c>
      <c r="P347" s="33">
        <f t="shared" si="60"/>
        <v>569.79999999999995</v>
      </c>
      <c r="Q347" s="32">
        <f t="shared" si="61"/>
        <v>683.76</v>
      </c>
      <c r="R347" s="308"/>
      <c r="S347" s="308"/>
      <c r="U347" s="31" t="s">
        <v>1828</v>
      </c>
      <c r="V347" s="31" t="str">
        <f t="shared" si="59"/>
        <v>135233</v>
      </c>
      <c r="W347" s="31">
        <v>569.79999999999995</v>
      </c>
      <c r="X347" s="2"/>
      <c r="Y347" s="347"/>
    </row>
    <row r="348" spans="1:25" ht="15" customHeight="1" x14ac:dyDescent="0.35">
      <c r="A348" s="56" t="s">
        <v>280</v>
      </c>
      <c r="B348" s="55" t="s">
        <v>1096</v>
      </c>
      <c r="C348" s="57">
        <v>1000</v>
      </c>
      <c r="D348" s="57">
        <v>60</v>
      </c>
      <c r="E348" s="54">
        <v>28</v>
      </c>
      <c r="F348" s="52" t="s">
        <v>1317</v>
      </c>
      <c r="G348" s="51" t="s">
        <v>1318</v>
      </c>
      <c r="H348" s="50" t="s">
        <v>0</v>
      </c>
      <c r="I348" s="48" t="s">
        <v>3</v>
      </c>
      <c r="J348" s="46" t="s">
        <v>3</v>
      </c>
      <c r="K348" s="45">
        <v>6</v>
      </c>
      <c r="L348" s="42">
        <f t="shared" si="56"/>
        <v>6</v>
      </c>
      <c r="M348" s="342" t="s">
        <v>34</v>
      </c>
      <c r="N348" s="38">
        <f t="shared" si="57"/>
        <v>7</v>
      </c>
      <c r="O348" s="35">
        <f t="shared" si="58"/>
        <v>42</v>
      </c>
      <c r="P348" s="33">
        <f t="shared" si="60"/>
        <v>592</v>
      </c>
      <c r="Q348" s="32">
        <f t="shared" si="61"/>
        <v>710.4</v>
      </c>
      <c r="R348" s="308"/>
      <c r="S348" s="308"/>
      <c r="U348" s="31" t="s">
        <v>1828</v>
      </c>
      <c r="V348" s="31" t="str">
        <f t="shared" si="59"/>
        <v>135235</v>
      </c>
      <c r="W348" s="31">
        <v>592</v>
      </c>
      <c r="X348" s="2"/>
      <c r="Y348" s="347"/>
    </row>
    <row r="349" spans="1:25" ht="15" customHeight="1" x14ac:dyDescent="0.35">
      <c r="A349" s="56" t="s">
        <v>280</v>
      </c>
      <c r="B349" s="55" t="s">
        <v>1096</v>
      </c>
      <c r="C349" s="57">
        <v>1000</v>
      </c>
      <c r="D349" s="57">
        <v>60</v>
      </c>
      <c r="E349" s="54">
        <v>32</v>
      </c>
      <c r="F349" s="52" t="s">
        <v>1319</v>
      </c>
      <c r="G349" s="51" t="s">
        <v>1320</v>
      </c>
      <c r="H349" s="50" t="s">
        <v>0</v>
      </c>
      <c r="I349" s="48" t="s">
        <v>3</v>
      </c>
      <c r="J349" s="46"/>
      <c r="K349" s="45">
        <v>6</v>
      </c>
      <c r="L349" s="42">
        <f t="shared" si="56"/>
        <v>6</v>
      </c>
      <c r="M349" s="342" t="s">
        <v>34</v>
      </c>
      <c r="N349" s="38">
        <f t="shared" si="57"/>
        <v>7</v>
      </c>
      <c r="O349" s="35">
        <f t="shared" si="58"/>
        <v>42</v>
      </c>
      <c r="P349" s="33">
        <f t="shared" si="60"/>
        <v>619.29999999999995</v>
      </c>
      <c r="Q349" s="32">
        <f t="shared" si="61"/>
        <v>743.16</v>
      </c>
      <c r="R349" s="308"/>
      <c r="S349" s="308"/>
      <c r="U349" s="31" t="s">
        <v>1828</v>
      </c>
      <c r="V349" s="31" t="str">
        <f t="shared" si="59"/>
        <v>135239</v>
      </c>
      <c r="W349" s="31">
        <v>619.29999999999995</v>
      </c>
      <c r="X349" s="2"/>
      <c r="Y349" s="347"/>
    </row>
    <row r="350" spans="1:25" ht="15" customHeight="1" x14ac:dyDescent="0.35">
      <c r="A350" s="56" t="s">
        <v>280</v>
      </c>
      <c r="B350" s="55" t="s">
        <v>1096</v>
      </c>
      <c r="C350" s="57">
        <v>1000</v>
      </c>
      <c r="D350" s="57">
        <v>60</v>
      </c>
      <c r="E350" s="54">
        <v>35</v>
      </c>
      <c r="F350" s="52" t="s">
        <v>1321</v>
      </c>
      <c r="G350" s="51" t="s">
        <v>1322</v>
      </c>
      <c r="H350" s="50" t="s">
        <v>0</v>
      </c>
      <c r="I350" s="48" t="s">
        <v>3</v>
      </c>
      <c r="J350" s="46" t="s">
        <v>3</v>
      </c>
      <c r="K350" s="45">
        <v>6</v>
      </c>
      <c r="L350" s="42">
        <f t="shared" si="56"/>
        <v>6</v>
      </c>
      <c r="M350" s="342" t="s">
        <v>34</v>
      </c>
      <c r="N350" s="38">
        <f t="shared" si="57"/>
        <v>7</v>
      </c>
      <c r="O350" s="35">
        <f t="shared" si="58"/>
        <v>42</v>
      </c>
      <c r="P350" s="33">
        <f t="shared" si="60"/>
        <v>671.9</v>
      </c>
      <c r="Q350" s="32">
        <f t="shared" si="61"/>
        <v>806.28</v>
      </c>
      <c r="R350" s="308"/>
      <c r="S350" s="308"/>
      <c r="U350" s="31" t="s">
        <v>1828</v>
      </c>
      <c r="V350" s="31" t="str">
        <f t="shared" si="59"/>
        <v>135243</v>
      </c>
      <c r="W350" s="31">
        <v>671.9</v>
      </c>
      <c r="X350" s="2"/>
      <c r="Y350" s="347"/>
    </row>
    <row r="351" spans="1:25" ht="15" customHeight="1" x14ac:dyDescent="0.35">
      <c r="A351" s="56" t="s">
        <v>280</v>
      </c>
      <c r="B351" s="55" t="s">
        <v>1096</v>
      </c>
      <c r="C351" s="57">
        <v>1000</v>
      </c>
      <c r="D351" s="57">
        <v>60</v>
      </c>
      <c r="E351" s="54">
        <v>38</v>
      </c>
      <c r="F351" s="52" t="s">
        <v>1323</v>
      </c>
      <c r="G351" s="51" t="s">
        <v>1324</v>
      </c>
      <c r="H351" s="50" t="s">
        <v>0</v>
      </c>
      <c r="I351" s="48" t="s">
        <v>3</v>
      </c>
      <c r="J351" s="46"/>
      <c r="K351" s="45">
        <v>6</v>
      </c>
      <c r="L351" s="42">
        <f t="shared" si="56"/>
        <v>6</v>
      </c>
      <c r="M351" s="342" t="s">
        <v>34</v>
      </c>
      <c r="N351" s="38">
        <f t="shared" si="57"/>
        <v>7</v>
      </c>
      <c r="O351" s="35">
        <f t="shared" si="58"/>
        <v>42</v>
      </c>
      <c r="P351" s="33">
        <f t="shared" si="60"/>
        <v>723.6</v>
      </c>
      <c r="Q351" s="32">
        <f t="shared" si="61"/>
        <v>868.32</v>
      </c>
      <c r="R351" s="308"/>
      <c r="S351" s="308"/>
      <c r="U351" s="31" t="s">
        <v>1828</v>
      </c>
      <c r="V351" s="31" t="str">
        <f t="shared" si="59"/>
        <v>135247</v>
      </c>
      <c r="W351" s="31">
        <v>723.6</v>
      </c>
      <c r="X351" s="2"/>
      <c r="Y351" s="347"/>
    </row>
    <row r="352" spans="1:25" ht="15" customHeight="1" x14ac:dyDescent="0.35">
      <c r="A352" s="56" t="s">
        <v>280</v>
      </c>
      <c r="B352" s="55" t="s">
        <v>1096</v>
      </c>
      <c r="C352" s="57">
        <v>1000</v>
      </c>
      <c r="D352" s="57">
        <v>60</v>
      </c>
      <c r="E352" s="54">
        <v>42</v>
      </c>
      <c r="F352" s="52" t="s">
        <v>1325</v>
      </c>
      <c r="G352" s="51" t="s">
        <v>1326</v>
      </c>
      <c r="H352" s="50" t="s">
        <v>0</v>
      </c>
      <c r="I352" s="48"/>
      <c r="J352" s="46" t="s">
        <v>3</v>
      </c>
      <c r="K352" s="45">
        <v>5</v>
      </c>
      <c r="L352" s="42">
        <f t="shared" si="56"/>
        <v>5</v>
      </c>
      <c r="M352" s="342" t="s">
        <v>34</v>
      </c>
      <c r="N352" s="38">
        <f t="shared" si="57"/>
        <v>8</v>
      </c>
      <c r="O352" s="35">
        <f t="shared" si="58"/>
        <v>40</v>
      </c>
      <c r="P352" s="33">
        <f t="shared" si="60"/>
        <v>773.5</v>
      </c>
      <c r="Q352" s="32">
        <f t="shared" si="61"/>
        <v>928.2</v>
      </c>
      <c r="R352" s="308"/>
      <c r="S352" s="308"/>
      <c r="U352" s="31" t="s">
        <v>1828</v>
      </c>
      <c r="V352" s="31" t="str">
        <f t="shared" si="59"/>
        <v>134837</v>
      </c>
      <c r="W352" s="31">
        <v>773.5</v>
      </c>
      <c r="X352" s="2"/>
      <c r="Y352" s="347"/>
    </row>
    <row r="353" spans="1:25" ht="15" customHeight="1" x14ac:dyDescent="0.35">
      <c r="A353" s="56" t="s">
        <v>280</v>
      </c>
      <c r="B353" s="55" t="s">
        <v>1096</v>
      </c>
      <c r="C353" s="57">
        <v>1000</v>
      </c>
      <c r="D353" s="57">
        <v>60</v>
      </c>
      <c r="E353" s="54">
        <v>45</v>
      </c>
      <c r="F353" s="52" t="s">
        <v>1327</v>
      </c>
      <c r="G353" s="51" t="s">
        <v>1328</v>
      </c>
      <c r="H353" s="50" t="s">
        <v>0</v>
      </c>
      <c r="I353" s="48"/>
      <c r="J353" s="46" t="s">
        <v>3</v>
      </c>
      <c r="K353" s="45">
        <v>5</v>
      </c>
      <c r="L353" s="42">
        <f t="shared" si="56"/>
        <v>5</v>
      </c>
      <c r="M353" s="342" t="s">
        <v>34</v>
      </c>
      <c r="N353" s="38">
        <f t="shared" si="57"/>
        <v>8</v>
      </c>
      <c r="O353" s="35">
        <f t="shared" si="58"/>
        <v>40</v>
      </c>
      <c r="P353" s="33">
        <f t="shared" si="60"/>
        <v>802.3</v>
      </c>
      <c r="Q353" s="32">
        <f t="shared" si="61"/>
        <v>962.76</v>
      </c>
      <c r="R353" s="308"/>
      <c r="S353" s="308"/>
      <c r="U353" s="31" t="s">
        <v>1828</v>
      </c>
      <c r="V353" s="31" t="str">
        <f t="shared" si="59"/>
        <v>247042</v>
      </c>
      <c r="W353" s="31">
        <v>802.3</v>
      </c>
      <c r="X353" s="2"/>
      <c r="Y353" s="347"/>
    </row>
    <row r="354" spans="1:25" ht="15" customHeight="1" x14ac:dyDescent="0.35">
      <c r="A354" s="56" t="s">
        <v>280</v>
      </c>
      <c r="B354" s="55" t="s">
        <v>1096</v>
      </c>
      <c r="C354" s="57">
        <v>1000</v>
      </c>
      <c r="D354" s="57">
        <v>60</v>
      </c>
      <c r="E354" s="54">
        <v>48</v>
      </c>
      <c r="F354" s="52" t="s">
        <v>1329</v>
      </c>
      <c r="G354" s="51" t="s">
        <v>1330</v>
      </c>
      <c r="H354" s="50" t="s">
        <v>0</v>
      </c>
      <c r="I354" s="48"/>
      <c r="J354" s="46" t="s">
        <v>3</v>
      </c>
      <c r="K354" s="45">
        <v>5</v>
      </c>
      <c r="L354" s="42">
        <f t="shared" si="56"/>
        <v>5</v>
      </c>
      <c r="M354" s="342" t="s">
        <v>34</v>
      </c>
      <c r="N354" s="38">
        <f t="shared" si="57"/>
        <v>8</v>
      </c>
      <c r="O354" s="35">
        <f t="shared" si="58"/>
        <v>40</v>
      </c>
      <c r="P354" s="33">
        <f t="shared" si="60"/>
        <v>831.2</v>
      </c>
      <c r="Q354" s="32">
        <f t="shared" si="61"/>
        <v>997.44</v>
      </c>
      <c r="R354" s="308"/>
      <c r="S354" s="308"/>
      <c r="U354" s="31" t="s">
        <v>1828</v>
      </c>
      <c r="V354" s="31" t="str">
        <f t="shared" si="59"/>
        <v>134845</v>
      </c>
      <c r="W354" s="31">
        <v>831.2</v>
      </c>
      <c r="X354" s="2"/>
      <c r="Y354" s="347"/>
    </row>
    <row r="355" spans="1:25" ht="15" customHeight="1" x14ac:dyDescent="0.35">
      <c r="A355" s="56" t="s">
        <v>280</v>
      </c>
      <c r="B355" s="55" t="s">
        <v>1096</v>
      </c>
      <c r="C355" s="57">
        <v>1000</v>
      </c>
      <c r="D355" s="57">
        <v>60</v>
      </c>
      <c r="E355" s="54">
        <v>57</v>
      </c>
      <c r="F355" s="52" t="s">
        <v>1331</v>
      </c>
      <c r="G355" s="51" t="s">
        <v>1332</v>
      </c>
      <c r="H355" s="50" t="s">
        <v>0</v>
      </c>
      <c r="I355" s="48" t="s">
        <v>3</v>
      </c>
      <c r="J355" s="46" t="s">
        <v>3</v>
      </c>
      <c r="K355" s="45">
        <v>5</v>
      </c>
      <c r="L355" s="42">
        <f t="shared" si="56"/>
        <v>5</v>
      </c>
      <c r="M355" s="342" t="s">
        <v>34</v>
      </c>
      <c r="N355" s="38">
        <f t="shared" si="57"/>
        <v>8</v>
      </c>
      <c r="O355" s="35">
        <f t="shared" si="58"/>
        <v>40</v>
      </c>
      <c r="P355" s="33">
        <f t="shared" si="60"/>
        <v>890.6</v>
      </c>
      <c r="Q355" s="32">
        <f t="shared" si="61"/>
        <v>1068.72</v>
      </c>
      <c r="R355" s="308"/>
      <c r="S355" s="308"/>
      <c r="U355" s="31" t="s">
        <v>1828</v>
      </c>
      <c r="V355" s="31" t="str">
        <f t="shared" si="59"/>
        <v>135261</v>
      </c>
      <c r="W355" s="31">
        <v>890.6</v>
      </c>
      <c r="X355" s="2"/>
      <c r="Y355" s="347"/>
    </row>
    <row r="356" spans="1:25" ht="15" customHeight="1" x14ac:dyDescent="0.35">
      <c r="A356" s="56" t="s">
        <v>280</v>
      </c>
      <c r="B356" s="55" t="s">
        <v>1096</v>
      </c>
      <c r="C356" s="57">
        <v>1000</v>
      </c>
      <c r="D356" s="57">
        <v>60</v>
      </c>
      <c r="E356" s="54">
        <v>60</v>
      </c>
      <c r="F356" s="52" t="s">
        <v>1333</v>
      </c>
      <c r="G356" s="51" t="s">
        <v>1334</v>
      </c>
      <c r="H356" s="50" t="s">
        <v>0</v>
      </c>
      <c r="I356" s="48" t="s">
        <v>3</v>
      </c>
      <c r="J356" s="46" t="s">
        <v>3</v>
      </c>
      <c r="K356" s="45">
        <v>5</v>
      </c>
      <c r="L356" s="42">
        <f t="shared" si="56"/>
        <v>5</v>
      </c>
      <c r="M356" s="342" t="s">
        <v>34</v>
      </c>
      <c r="N356" s="38">
        <f t="shared" si="57"/>
        <v>8</v>
      </c>
      <c r="O356" s="35">
        <f t="shared" si="58"/>
        <v>40</v>
      </c>
      <c r="P356" s="33">
        <f t="shared" si="60"/>
        <v>901.1</v>
      </c>
      <c r="Q356" s="32">
        <f t="shared" si="61"/>
        <v>1081.32</v>
      </c>
      <c r="R356" s="308"/>
      <c r="S356" s="308"/>
      <c r="U356" s="31" t="s">
        <v>1828</v>
      </c>
      <c r="V356" s="31" t="str">
        <f t="shared" si="59"/>
        <v>135266</v>
      </c>
      <c r="W356" s="31">
        <v>901.1</v>
      </c>
      <c r="X356" s="2"/>
      <c r="Y356" s="347"/>
    </row>
    <row r="357" spans="1:25" ht="15" customHeight="1" x14ac:dyDescent="0.35">
      <c r="A357" s="56" t="s">
        <v>280</v>
      </c>
      <c r="B357" s="55" t="s">
        <v>1096</v>
      </c>
      <c r="C357" s="57">
        <v>1000</v>
      </c>
      <c r="D357" s="57">
        <v>60</v>
      </c>
      <c r="E357" s="54">
        <v>70</v>
      </c>
      <c r="F357" s="52" t="s">
        <v>1335</v>
      </c>
      <c r="G357" s="51" t="s">
        <v>1336</v>
      </c>
      <c r="H357" s="50" t="s">
        <v>0</v>
      </c>
      <c r="I357" s="48" t="s">
        <v>3</v>
      </c>
      <c r="J357" s="46" t="s">
        <v>3</v>
      </c>
      <c r="K357" s="45">
        <v>5</v>
      </c>
      <c r="L357" s="42">
        <f t="shared" si="56"/>
        <v>5</v>
      </c>
      <c r="M357" s="342" t="s">
        <v>34</v>
      </c>
      <c r="N357" s="38">
        <f t="shared" si="57"/>
        <v>8</v>
      </c>
      <c r="O357" s="35">
        <f t="shared" si="58"/>
        <v>40</v>
      </c>
      <c r="P357" s="33">
        <f t="shared" si="60"/>
        <v>950.6</v>
      </c>
      <c r="Q357" s="32">
        <f t="shared" si="61"/>
        <v>1140.72</v>
      </c>
      <c r="R357" s="308"/>
      <c r="S357" s="308"/>
      <c r="U357" s="31" t="s">
        <v>1828</v>
      </c>
      <c r="V357" s="31" t="str">
        <f t="shared" si="59"/>
        <v>135273</v>
      </c>
      <c r="W357" s="31">
        <v>950.6</v>
      </c>
      <c r="X357" s="2"/>
      <c r="Y357" s="347"/>
    </row>
    <row r="358" spans="1:25" ht="15" customHeight="1" x14ac:dyDescent="0.35">
      <c r="A358" s="56" t="s">
        <v>280</v>
      </c>
      <c r="B358" s="55" t="s">
        <v>1096</v>
      </c>
      <c r="C358" s="57">
        <v>1000</v>
      </c>
      <c r="D358" s="57">
        <v>60</v>
      </c>
      <c r="E358" s="54">
        <v>76</v>
      </c>
      <c r="F358" s="52" t="s">
        <v>1337</v>
      </c>
      <c r="G358" s="51" t="s">
        <v>1338</v>
      </c>
      <c r="H358" s="50" t="s">
        <v>0</v>
      </c>
      <c r="I358" s="48" t="s">
        <v>3</v>
      </c>
      <c r="J358" s="46" t="s">
        <v>3</v>
      </c>
      <c r="K358" s="45">
        <v>4</v>
      </c>
      <c r="L358" s="42">
        <f t="shared" si="56"/>
        <v>4</v>
      </c>
      <c r="M358" s="342" t="s">
        <v>34</v>
      </c>
      <c r="N358" s="38">
        <f t="shared" si="57"/>
        <v>10</v>
      </c>
      <c r="O358" s="35">
        <f t="shared" si="58"/>
        <v>40</v>
      </c>
      <c r="P358" s="33">
        <f t="shared" si="60"/>
        <v>972.2</v>
      </c>
      <c r="Q358" s="32">
        <f t="shared" ref="Q358:Q368" si="62">ROUND(P358*1.2,2)</f>
        <v>1166.6400000000001</v>
      </c>
      <c r="R358" s="308"/>
      <c r="S358" s="308"/>
      <c r="U358" s="31" t="s">
        <v>1828</v>
      </c>
      <c r="V358" s="31" t="str">
        <f t="shared" si="59"/>
        <v>135279</v>
      </c>
      <c r="W358" s="31">
        <v>972.2</v>
      </c>
      <c r="X358" s="2"/>
      <c r="Y358" s="347"/>
    </row>
    <row r="359" spans="1:25" ht="15" customHeight="1" x14ac:dyDescent="0.35">
      <c r="A359" s="56" t="s">
        <v>280</v>
      </c>
      <c r="B359" s="55" t="s">
        <v>1096</v>
      </c>
      <c r="C359" s="57">
        <v>1000</v>
      </c>
      <c r="D359" s="57">
        <v>60</v>
      </c>
      <c r="E359" s="54">
        <v>83</v>
      </c>
      <c r="F359" s="52" t="s">
        <v>1339</v>
      </c>
      <c r="G359" s="51" t="s">
        <v>1340</v>
      </c>
      <c r="H359" s="50" t="s">
        <v>0</v>
      </c>
      <c r="I359" s="48"/>
      <c r="J359" s="46" t="s">
        <v>3</v>
      </c>
      <c r="K359" s="45">
        <v>4</v>
      </c>
      <c r="L359" s="42">
        <f t="shared" si="56"/>
        <v>4</v>
      </c>
      <c r="M359" s="342" t="s">
        <v>34</v>
      </c>
      <c r="N359" s="38">
        <f t="shared" si="57"/>
        <v>10</v>
      </c>
      <c r="O359" s="35">
        <f t="shared" si="58"/>
        <v>40</v>
      </c>
      <c r="P359" s="33">
        <f t="shared" si="60"/>
        <v>985.6</v>
      </c>
      <c r="Q359" s="32">
        <f t="shared" si="62"/>
        <v>1182.72</v>
      </c>
      <c r="R359" s="308"/>
      <c r="S359" s="308"/>
      <c r="U359" s="31" t="s">
        <v>1828</v>
      </c>
      <c r="V359" s="31" t="str">
        <f t="shared" si="59"/>
        <v>134883</v>
      </c>
      <c r="W359" s="31">
        <v>985.6</v>
      </c>
      <c r="X359" s="2"/>
      <c r="Y359" s="347"/>
    </row>
    <row r="360" spans="1:25" ht="15" customHeight="1" x14ac:dyDescent="0.35">
      <c r="A360" s="56" t="s">
        <v>280</v>
      </c>
      <c r="B360" s="55" t="s">
        <v>1096</v>
      </c>
      <c r="C360" s="57">
        <v>1000</v>
      </c>
      <c r="D360" s="57">
        <v>60</v>
      </c>
      <c r="E360" s="54">
        <v>89</v>
      </c>
      <c r="F360" s="52" t="s">
        <v>1341</v>
      </c>
      <c r="G360" s="51" t="s">
        <v>1342</v>
      </c>
      <c r="H360" s="50" t="s">
        <v>0</v>
      </c>
      <c r="I360" s="48" t="s">
        <v>3</v>
      </c>
      <c r="J360" s="46" t="s">
        <v>3</v>
      </c>
      <c r="K360" s="45">
        <v>4</v>
      </c>
      <c r="L360" s="42">
        <f t="shared" si="56"/>
        <v>4</v>
      </c>
      <c r="M360" s="341" t="s">
        <v>35</v>
      </c>
      <c r="N360" s="38">
        <f t="shared" si="57"/>
        <v>3</v>
      </c>
      <c r="O360" s="35">
        <f t="shared" si="58"/>
        <v>12</v>
      </c>
      <c r="P360" s="33">
        <f t="shared" si="60"/>
        <v>997.5</v>
      </c>
      <c r="Q360" s="32">
        <f t="shared" si="62"/>
        <v>1197</v>
      </c>
      <c r="R360" s="308"/>
      <c r="S360" s="308"/>
      <c r="U360" s="31" t="s">
        <v>1828</v>
      </c>
      <c r="V360" s="31" t="str">
        <f t="shared" si="59"/>
        <v>135285</v>
      </c>
      <c r="W360" s="31">
        <v>997.5</v>
      </c>
      <c r="X360" s="2"/>
      <c r="Y360" s="347"/>
    </row>
    <row r="361" spans="1:25" ht="15" customHeight="1" x14ac:dyDescent="0.35">
      <c r="A361" s="56" t="s">
        <v>280</v>
      </c>
      <c r="B361" s="55" t="s">
        <v>1096</v>
      </c>
      <c r="C361" s="57">
        <v>1000</v>
      </c>
      <c r="D361" s="57">
        <v>60</v>
      </c>
      <c r="E361" s="54">
        <v>102</v>
      </c>
      <c r="F361" s="52" t="s">
        <v>1343</v>
      </c>
      <c r="G361" s="51" t="s">
        <v>1344</v>
      </c>
      <c r="H361" s="50" t="s">
        <v>0</v>
      </c>
      <c r="I361" s="48"/>
      <c r="J361" s="46" t="s">
        <v>3</v>
      </c>
      <c r="K361" s="45">
        <v>4</v>
      </c>
      <c r="L361" s="42">
        <f t="shared" si="56"/>
        <v>4</v>
      </c>
      <c r="M361" s="344" t="s">
        <v>34</v>
      </c>
      <c r="N361" s="38">
        <f t="shared" si="57"/>
        <v>10</v>
      </c>
      <c r="O361" s="35">
        <f t="shared" si="58"/>
        <v>40</v>
      </c>
      <c r="P361" s="33">
        <f t="shared" si="60"/>
        <v>1026.5</v>
      </c>
      <c r="Q361" s="322">
        <f>ROUND(P361*1.2,2)</f>
        <v>1231.8</v>
      </c>
      <c r="R361" s="308"/>
      <c r="S361" s="308"/>
      <c r="U361" s="31" t="s">
        <v>1828</v>
      </c>
      <c r="V361" s="31" t="str">
        <f t="shared" si="59"/>
        <v>134899</v>
      </c>
      <c r="W361" s="31">
        <v>1026.5</v>
      </c>
      <c r="X361" s="2"/>
      <c r="Y361" s="347"/>
    </row>
    <row r="362" spans="1:25" ht="15" customHeight="1" x14ac:dyDescent="0.35">
      <c r="A362" s="56" t="s">
        <v>280</v>
      </c>
      <c r="B362" s="55" t="s">
        <v>1096</v>
      </c>
      <c r="C362" s="57">
        <v>1000</v>
      </c>
      <c r="D362" s="57">
        <v>60</v>
      </c>
      <c r="E362" s="54">
        <v>108</v>
      </c>
      <c r="F362" s="52" t="s">
        <v>1345</v>
      </c>
      <c r="G362" s="51" t="s">
        <v>1346</v>
      </c>
      <c r="H362" s="50" t="s">
        <v>0</v>
      </c>
      <c r="I362" s="48" t="s">
        <v>3</v>
      </c>
      <c r="J362" s="46" t="s">
        <v>3</v>
      </c>
      <c r="K362" s="45">
        <v>4</v>
      </c>
      <c r="L362" s="42">
        <f t="shared" si="56"/>
        <v>4</v>
      </c>
      <c r="M362" s="342" t="s">
        <v>34</v>
      </c>
      <c r="N362" s="38">
        <f t="shared" si="57"/>
        <v>10</v>
      </c>
      <c r="O362" s="35">
        <f t="shared" si="58"/>
        <v>40</v>
      </c>
      <c r="P362" s="33">
        <f t="shared" si="60"/>
        <v>1059.3</v>
      </c>
      <c r="Q362" s="32">
        <f t="shared" si="62"/>
        <v>1271.1600000000001</v>
      </c>
      <c r="R362" s="308"/>
      <c r="S362" s="308"/>
      <c r="U362" s="31" t="s">
        <v>1828</v>
      </c>
      <c r="V362" s="31" t="str">
        <f t="shared" si="59"/>
        <v>135291</v>
      </c>
      <c r="W362" s="31">
        <v>1059.3</v>
      </c>
      <c r="X362" s="2"/>
      <c r="Y362" s="347"/>
    </row>
    <row r="363" spans="1:25" ht="15" customHeight="1" x14ac:dyDescent="0.35">
      <c r="A363" s="56" t="s">
        <v>280</v>
      </c>
      <c r="B363" s="55" t="s">
        <v>1096</v>
      </c>
      <c r="C363" s="57">
        <v>1000</v>
      </c>
      <c r="D363" s="57">
        <v>60</v>
      </c>
      <c r="E363" s="54">
        <v>114</v>
      </c>
      <c r="F363" s="52" t="s">
        <v>1347</v>
      </c>
      <c r="G363" s="51" t="s">
        <v>1348</v>
      </c>
      <c r="H363" s="50" t="s">
        <v>0</v>
      </c>
      <c r="I363" s="48" t="s">
        <v>3</v>
      </c>
      <c r="J363" s="46" t="s">
        <v>3</v>
      </c>
      <c r="K363" s="45">
        <v>3</v>
      </c>
      <c r="L363" s="42">
        <f t="shared" si="56"/>
        <v>3</v>
      </c>
      <c r="M363" s="342" t="s">
        <v>34</v>
      </c>
      <c r="N363" s="38">
        <f t="shared" si="57"/>
        <v>14</v>
      </c>
      <c r="O363" s="35">
        <f t="shared" si="58"/>
        <v>42</v>
      </c>
      <c r="P363" s="33">
        <f t="shared" si="60"/>
        <v>1099.3</v>
      </c>
      <c r="Q363" s="32">
        <f t="shared" si="62"/>
        <v>1319.16</v>
      </c>
      <c r="R363" s="308"/>
      <c r="S363" s="308"/>
      <c r="U363" s="31" t="s">
        <v>1828</v>
      </c>
      <c r="V363" s="31" t="str">
        <f t="shared" si="59"/>
        <v>135297</v>
      </c>
      <c r="W363" s="31">
        <v>1099.3</v>
      </c>
      <c r="X363" s="2"/>
      <c r="Y363" s="347"/>
    </row>
    <row r="364" spans="1:25" ht="15" customHeight="1" x14ac:dyDescent="0.35">
      <c r="A364" s="56" t="s">
        <v>280</v>
      </c>
      <c r="B364" s="55" t="s">
        <v>1096</v>
      </c>
      <c r="C364" s="57">
        <v>1000</v>
      </c>
      <c r="D364" s="57">
        <v>60</v>
      </c>
      <c r="E364" s="54">
        <v>133</v>
      </c>
      <c r="F364" s="52" t="s">
        <v>1349</v>
      </c>
      <c r="G364" s="51" t="s">
        <v>1350</v>
      </c>
      <c r="H364" s="50" t="s">
        <v>0</v>
      </c>
      <c r="I364" s="48" t="s">
        <v>3</v>
      </c>
      <c r="J364" s="46" t="s">
        <v>3</v>
      </c>
      <c r="K364" s="45">
        <v>3</v>
      </c>
      <c r="L364" s="42">
        <f t="shared" si="56"/>
        <v>3</v>
      </c>
      <c r="M364" s="342" t="s">
        <v>34</v>
      </c>
      <c r="N364" s="38">
        <f t="shared" si="57"/>
        <v>14</v>
      </c>
      <c r="O364" s="35">
        <f t="shared" si="58"/>
        <v>42</v>
      </c>
      <c r="P364" s="33">
        <f t="shared" si="60"/>
        <v>1155</v>
      </c>
      <c r="Q364" s="32">
        <f t="shared" si="62"/>
        <v>1386</v>
      </c>
      <c r="R364" s="308"/>
      <c r="S364" s="308"/>
      <c r="U364" s="31" t="s">
        <v>1828</v>
      </c>
      <c r="V364" s="31" t="str">
        <f t="shared" si="59"/>
        <v>135303</v>
      </c>
      <c r="W364" s="31">
        <v>1155</v>
      </c>
      <c r="X364" s="2"/>
      <c r="Y364" s="347"/>
    </row>
    <row r="365" spans="1:25" ht="15" customHeight="1" x14ac:dyDescent="0.35">
      <c r="A365" s="56" t="s">
        <v>280</v>
      </c>
      <c r="B365" s="55" t="s">
        <v>1096</v>
      </c>
      <c r="C365" s="57">
        <v>1000</v>
      </c>
      <c r="D365" s="57">
        <v>60</v>
      </c>
      <c r="E365" s="54">
        <v>140</v>
      </c>
      <c r="F365" s="52" t="s">
        <v>1351</v>
      </c>
      <c r="G365" s="51" t="s">
        <v>1352</v>
      </c>
      <c r="H365" s="50" t="s">
        <v>0</v>
      </c>
      <c r="I365" s="48"/>
      <c r="J365" s="46" t="s">
        <v>3</v>
      </c>
      <c r="K365" s="45">
        <v>3</v>
      </c>
      <c r="L365" s="42">
        <f t="shared" si="56"/>
        <v>3</v>
      </c>
      <c r="M365" s="342" t="s">
        <v>34</v>
      </c>
      <c r="N365" s="38">
        <f t="shared" si="57"/>
        <v>14</v>
      </c>
      <c r="O365" s="35">
        <f t="shared" si="58"/>
        <v>42</v>
      </c>
      <c r="P365" s="33">
        <f t="shared" si="60"/>
        <v>1220.3</v>
      </c>
      <c r="Q365" s="32">
        <f t="shared" si="62"/>
        <v>1464.36</v>
      </c>
      <c r="R365" s="308"/>
      <c r="S365" s="308"/>
      <c r="U365" s="31" t="s">
        <v>1828</v>
      </c>
      <c r="V365" s="31" t="str">
        <f t="shared" si="59"/>
        <v>134931</v>
      </c>
      <c r="W365" s="31">
        <v>1220.3</v>
      </c>
      <c r="X365" s="2"/>
      <c r="Y365" s="347"/>
    </row>
    <row r="366" spans="1:25" ht="15" customHeight="1" x14ac:dyDescent="0.35">
      <c r="A366" s="56" t="s">
        <v>280</v>
      </c>
      <c r="B366" s="55" t="s">
        <v>1096</v>
      </c>
      <c r="C366" s="57">
        <v>1000</v>
      </c>
      <c r="D366" s="57">
        <v>60</v>
      </c>
      <c r="E366" s="54">
        <v>159</v>
      </c>
      <c r="F366" s="52" t="s">
        <v>1353</v>
      </c>
      <c r="G366" s="51" t="s">
        <v>1354</v>
      </c>
      <c r="H366" s="50" t="s">
        <v>0</v>
      </c>
      <c r="I366" s="48" t="s">
        <v>3</v>
      </c>
      <c r="J366" s="46" t="s">
        <v>3</v>
      </c>
      <c r="K366" s="45">
        <v>3</v>
      </c>
      <c r="L366" s="42">
        <f t="shared" si="56"/>
        <v>3</v>
      </c>
      <c r="M366" s="342" t="s">
        <v>34</v>
      </c>
      <c r="N366" s="38">
        <f t="shared" si="57"/>
        <v>14</v>
      </c>
      <c r="O366" s="35">
        <f t="shared" si="58"/>
        <v>42</v>
      </c>
      <c r="P366" s="33">
        <f t="shared" si="60"/>
        <v>1296.7</v>
      </c>
      <c r="Q366" s="32">
        <f t="shared" si="62"/>
        <v>1556.04</v>
      </c>
      <c r="R366" s="308"/>
      <c r="S366" s="308"/>
      <c r="U366" s="31" t="s">
        <v>1828</v>
      </c>
      <c r="V366" s="31" t="str">
        <f t="shared" si="59"/>
        <v>135309</v>
      </c>
      <c r="W366" s="31">
        <v>1296.7</v>
      </c>
      <c r="X366" s="2"/>
      <c r="Y366" s="347"/>
    </row>
    <row r="367" spans="1:25" ht="15" customHeight="1" x14ac:dyDescent="0.35">
      <c r="A367" s="56" t="s">
        <v>280</v>
      </c>
      <c r="B367" s="55" t="s">
        <v>1096</v>
      </c>
      <c r="C367" s="57">
        <v>1000</v>
      </c>
      <c r="D367" s="57">
        <v>60</v>
      </c>
      <c r="E367" s="54">
        <v>169</v>
      </c>
      <c r="F367" s="52" t="s">
        <v>1355</v>
      </c>
      <c r="G367" s="51" t="s">
        <v>1356</v>
      </c>
      <c r="H367" s="50" t="s">
        <v>0</v>
      </c>
      <c r="I367" s="48" t="s">
        <v>3</v>
      </c>
      <c r="J367" s="46" t="s">
        <v>3</v>
      </c>
      <c r="K367" s="45">
        <v>3</v>
      </c>
      <c r="L367" s="42">
        <f t="shared" si="56"/>
        <v>3</v>
      </c>
      <c r="M367" s="342" t="s">
        <v>34</v>
      </c>
      <c r="N367" s="38">
        <f t="shared" si="57"/>
        <v>14</v>
      </c>
      <c r="O367" s="35">
        <f t="shared" si="58"/>
        <v>42</v>
      </c>
      <c r="P367" s="33">
        <f t="shared" si="60"/>
        <v>1356.3</v>
      </c>
      <c r="Q367" s="32">
        <f t="shared" si="62"/>
        <v>1627.56</v>
      </c>
      <c r="R367" s="308"/>
      <c r="S367" s="308"/>
      <c r="U367" s="31" t="s">
        <v>1828</v>
      </c>
      <c r="V367" s="31" t="str">
        <f t="shared" si="59"/>
        <v>135315</v>
      </c>
      <c r="W367" s="31">
        <v>1356.3</v>
      </c>
      <c r="X367" s="2"/>
      <c r="Y367" s="347"/>
    </row>
    <row r="368" spans="1:25" ht="15" customHeight="1" x14ac:dyDescent="0.35">
      <c r="A368" s="56" t="s">
        <v>280</v>
      </c>
      <c r="B368" s="55" t="s">
        <v>1096</v>
      </c>
      <c r="C368" s="57">
        <v>1000</v>
      </c>
      <c r="D368" s="57">
        <v>60</v>
      </c>
      <c r="E368" s="54">
        <v>194</v>
      </c>
      <c r="F368" s="52" t="s">
        <v>1357</v>
      </c>
      <c r="G368" s="51" t="s">
        <v>1358</v>
      </c>
      <c r="H368" s="50" t="s">
        <v>0</v>
      </c>
      <c r="I368" s="48"/>
      <c r="J368" s="46" t="s">
        <v>3</v>
      </c>
      <c r="K368" s="45">
        <v>2</v>
      </c>
      <c r="L368" s="42">
        <f t="shared" si="56"/>
        <v>2</v>
      </c>
      <c r="M368" s="342" t="s">
        <v>34</v>
      </c>
      <c r="N368" s="38">
        <f t="shared" si="57"/>
        <v>20</v>
      </c>
      <c r="O368" s="35">
        <f t="shared" si="58"/>
        <v>40</v>
      </c>
      <c r="P368" s="33">
        <f t="shared" si="60"/>
        <v>1469.6</v>
      </c>
      <c r="Q368" s="32">
        <f t="shared" si="62"/>
        <v>1763.52</v>
      </c>
      <c r="R368" s="308"/>
      <c r="S368" s="308"/>
      <c r="U368" s="31" t="s">
        <v>1828</v>
      </c>
      <c r="V368" s="31" t="str">
        <f t="shared" si="59"/>
        <v>134954</v>
      </c>
      <c r="W368" s="31">
        <v>1469.6</v>
      </c>
      <c r="X368" s="2"/>
      <c r="Y368" s="347"/>
    </row>
    <row r="369" spans="1:25" ht="15" customHeight="1" x14ac:dyDescent="0.35">
      <c r="A369" s="56" t="s">
        <v>280</v>
      </c>
      <c r="B369" s="55" t="s">
        <v>1096</v>
      </c>
      <c r="C369" s="57">
        <v>1000</v>
      </c>
      <c r="D369" s="57">
        <v>60</v>
      </c>
      <c r="E369" s="54">
        <v>205</v>
      </c>
      <c r="F369" s="52" t="s">
        <v>1359</v>
      </c>
      <c r="G369" s="51" t="s">
        <v>1360</v>
      </c>
      <c r="H369" s="50" t="s">
        <v>0</v>
      </c>
      <c r="I369" s="48"/>
      <c r="J369" s="46" t="s">
        <v>3</v>
      </c>
      <c r="K369" s="45">
        <v>2</v>
      </c>
      <c r="L369" s="42">
        <f t="shared" si="56"/>
        <v>2</v>
      </c>
      <c r="M369" s="344" t="s">
        <v>34</v>
      </c>
      <c r="N369" s="38">
        <f t="shared" si="57"/>
        <v>20</v>
      </c>
      <c r="O369" s="35">
        <f t="shared" si="58"/>
        <v>40</v>
      </c>
      <c r="P369" s="33">
        <f t="shared" si="60"/>
        <v>1571.2</v>
      </c>
      <c r="Q369" s="322">
        <f>ROUND(P369*1.2,2)</f>
        <v>1885.44</v>
      </c>
      <c r="R369" s="308"/>
      <c r="S369" s="308"/>
      <c r="U369" s="31" t="s">
        <v>1828</v>
      </c>
      <c r="V369" s="31" t="str">
        <f t="shared" si="59"/>
        <v>134962</v>
      </c>
      <c r="W369" s="31">
        <v>1571.2</v>
      </c>
      <c r="X369" s="2"/>
      <c r="Y369" s="347"/>
    </row>
    <row r="370" spans="1:25" ht="15" customHeight="1" x14ac:dyDescent="0.35">
      <c r="A370" s="56" t="s">
        <v>280</v>
      </c>
      <c r="B370" s="55" t="s">
        <v>1096</v>
      </c>
      <c r="C370" s="57">
        <v>1000</v>
      </c>
      <c r="D370" s="57">
        <v>60</v>
      </c>
      <c r="E370" s="54">
        <v>219</v>
      </c>
      <c r="F370" s="52" t="s">
        <v>1361</v>
      </c>
      <c r="G370" s="51" t="s">
        <v>1362</v>
      </c>
      <c r="H370" s="50" t="s">
        <v>0</v>
      </c>
      <c r="I370" s="48" t="s">
        <v>3</v>
      </c>
      <c r="J370" s="46" t="s">
        <v>3</v>
      </c>
      <c r="K370" s="45">
        <v>2</v>
      </c>
      <c r="L370" s="42">
        <f t="shared" si="56"/>
        <v>2</v>
      </c>
      <c r="M370" s="342" t="s">
        <v>34</v>
      </c>
      <c r="N370" s="38">
        <f t="shared" si="57"/>
        <v>20</v>
      </c>
      <c r="O370" s="35">
        <f t="shared" si="58"/>
        <v>40</v>
      </c>
      <c r="P370" s="33">
        <f t="shared" si="60"/>
        <v>1681.9</v>
      </c>
      <c r="Q370" s="32">
        <f t="shared" ref="Q370" si="63">ROUND(P370*1.2,2)</f>
        <v>2018.28</v>
      </c>
      <c r="R370" s="308"/>
      <c r="S370" s="308"/>
      <c r="U370" s="31" t="s">
        <v>1828</v>
      </c>
      <c r="V370" s="31" t="str">
        <f t="shared" si="59"/>
        <v>135321</v>
      </c>
      <c r="W370" s="31">
        <v>1681.9</v>
      </c>
      <c r="X370" s="2"/>
      <c r="Y370" s="347"/>
    </row>
    <row r="371" spans="1:25" ht="15" customHeight="1" x14ac:dyDescent="0.35">
      <c r="A371" s="56" t="s">
        <v>280</v>
      </c>
      <c r="B371" s="55" t="s">
        <v>1096</v>
      </c>
      <c r="C371" s="57">
        <v>1000</v>
      </c>
      <c r="D371" s="57">
        <v>60</v>
      </c>
      <c r="E371" s="54">
        <v>245</v>
      </c>
      <c r="F371" s="52" t="s">
        <v>1363</v>
      </c>
      <c r="G371" s="51" t="s">
        <v>1364</v>
      </c>
      <c r="H371" s="50" t="s">
        <v>0</v>
      </c>
      <c r="I371" s="48"/>
      <c r="J371" s="46" t="s">
        <v>3</v>
      </c>
      <c r="K371" s="45">
        <v>2</v>
      </c>
      <c r="L371" s="42">
        <f t="shared" si="56"/>
        <v>2</v>
      </c>
      <c r="M371" s="344" t="s">
        <v>34</v>
      </c>
      <c r="N371" s="38">
        <f t="shared" si="57"/>
        <v>20</v>
      </c>
      <c r="O371" s="35">
        <f t="shared" si="58"/>
        <v>40</v>
      </c>
      <c r="P371" s="33">
        <f t="shared" si="60"/>
        <v>1937.8</v>
      </c>
      <c r="Q371" s="322">
        <f>ROUND(P371*1.2,2)</f>
        <v>2325.36</v>
      </c>
      <c r="R371" s="308"/>
      <c r="S371" s="308"/>
      <c r="U371" s="31" t="s">
        <v>1828</v>
      </c>
      <c r="V371" s="31" t="str">
        <f t="shared" si="59"/>
        <v>134974</v>
      </c>
      <c r="W371" s="31">
        <v>1937.8</v>
      </c>
      <c r="X371" s="2"/>
      <c r="Y371" s="347"/>
    </row>
    <row r="372" spans="1:25" ht="15" customHeight="1" x14ac:dyDescent="0.35">
      <c r="A372" s="56" t="s">
        <v>280</v>
      </c>
      <c r="B372" s="55" t="s">
        <v>1096</v>
      </c>
      <c r="C372" s="57">
        <v>1000</v>
      </c>
      <c r="D372" s="54">
        <v>70</v>
      </c>
      <c r="E372" s="54">
        <v>21</v>
      </c>
      <c r="F372" s="52" t="s">
        <v>1365</v>
      </c>
      <c r="G372" s="51" t="s">
        <v>1366</v>
      </c>
      <c r="H372" s="50" t="s">
        <v>0</v>
      </c>
      <c r="I372" s="48"/>
      <c r="J372" s="46" t="s">
        <v>3</v>
      </c>
      <c r="K372" s="45">
        <v>5</v>
      </c>
      <c r="L372" s="42">
        <f t="shared" si="56"/>
        <v>5</v>
      </c>
      <c r="M372" s="342" t="s">
        <v>34</v>
      </c>
      <c r="N372" s="38">
        <f t="shared" si="57"/>
        <v>8</v>
      </c>
      <c r="O372" s="35">
        <f t="shared" si="58"/>
        <v>40</v>
      </c>
      <c r="P372" s="33">
        <f t="shared" si="60"/>
        <v>695.4</v>
      </c>
      <c r="Q372" s="32">
        <f t="shared" ref="Q372:Q379" si="64">ROUND(P372*1.2,2)</f>
        <v>834.48</v>
      </c>
      <c r="R372" s="308"/>
      <c r="S372" s="308"/>
      <c r="U372" s="31" t="s">
        <v>1828</v>
      </c>
      <c r="V372" s="31" t="str">
        <f t="shared" si="59"/>
        <v>134823</v>
      </c>
      <c r="W372" s="31">
        <v>695.4</v>
      </c>
      <c r="X372" s="2"/>
      <c r="Y372" s="347"/>
    </row>
    <row r="373" spans="1:25" ht="15" customHeight="1" x14ac:dyDescent="0.35">
      <c r="A373" s="56" t="s">
        <v>280</v>
      </c>
      <c r="B373" s="55" t="s">
        <v>1096</v>
      </c>
      <c r="C373" s="57">
        <v>1000</v>
      </c>
      <c r="D373" s="57">
        <v>70</v>
      </c>
      <c r="E373" s="54">
        <v>28</v>
      </c>
      <c r="F373" s="52" t="s">
        <v>1367</v>
      </c>
      <c r="G373" s="51" t="s">
        <v>1368</v>
      </c>
      <c r="H373" s="50" t="s">
        <v>0</v>
      </c>
      <c r="I373" s="48"/>
      <c r="J373" s="46" t="s">
        <v>3</v>
      </c>
      <c r="K373" s="45">
        <v>5</v>
      </c>
      <c r="L373" s="42">
        <f t="shared" si="56"/>
        <v>5</v>
      </c>
      <c r="M373" s="342" t="s">
        <v>34</v>
      </c>
      <c r="N373" s="38">
        <f t="shared" si="57"/>
        <v>8</v>
      </c>
      <c r="O373" s="35">
        <f t="shared" si="58"/>
        <v>40</v>
      </c>
      <c r="P373" s="33">
        <f t="shared" si="60"/>
        <v>703.8</v>
      </c>
      <c r="Q373" s="32">
        <f t="shared" si="64"/>
        <v>844.56</v>
      </c>
      <c r="R373" s="308"/>
      <c r="S373" s="308"/>
      <c r="U373" s="31" t="s">
        <v>1828</v>
      </c>
      <c r="V373" s="31" t="str">
        <f t="shared" si="59"/>
        <v>231257</v>
      </c>
      <c r="W373" s="31">
        <v>703.8</v>
      </c>
      <c r="X373" s="2"/>
      <c r="Y373" s="347"/>
    </row>
    <row r="374" spans="1:25" ht="15" customHeight="1" x14ac:dyDescent="0.35">
      <c r="A374" s="56" t="s">
        <v>280</v>
      </c>
      <c r="B374" s="55" t="s">
        <v>1096</v>
      </c>
      <c r="C374" s="57">
        <v>1000</v>
      </c>
      <c r="D374" s="57">
        <v>70</v>
      </c>
      <c r="E374" s="54">
        <v>35</v>
      </c>
      <c r="F374" s="52" t="s">
        <v>1369</v>
      </c>
      <c r="G374" s="51" t="s">
        <v>1370</v>
      </c>
      <c r="H374" s="50" t="s">
        <v>0</v>
      </c>
      <c r="I374" s="48"/>
      <c r="J374" s="46" t="s">
        <v>3</v>
      </c>
      <c r="K374" s="45">
        <v>5</v>
      </c>
      <c r="L374" s="42">
        <f t="shared" si="56"/>
        <v>5</v>
      </c>
      <c r="M374" s="342" t="s">
        <v>34</v>
      </c>
      <c r="N374" s="38">
        <f t="shared" si="57"/>
        <v>8</v>
      </c>
      <c r="O374" s="35">
        <f t="shared" si="58"/>
        <v>40</v>
      </c>
      <c r="P374" s="33">
        <f t="shared" si="60"/>
        <v>814</v>
      </c>
      <c r="Q374" s="32">
        <f t="shared" si="64"/>
        <v>976.8</v>
      </c>
      <c r="R374" s="308"/>
      <c r="S374" s="308"/>
      <c r="U374" s="31" t="s">
        <v>1828</v>
      </c>
      <c r="V374" s="31" t="str">
        <f t="shared" si="59"/>
        <v>134831</v>
      </c>
      <c r="W374" s="31">
        <v>814</v>
      </c>
      <c r="X374" s="2"/>
      <c r="Y374" s="347"/>
    </row>
    <row r="375" spans="1:25" ht="15" customHeight="1" x14ac:dyDescent="0.35">
      <c r="A375" s="56" t="s">
        <v>280</v>
      </c>
      <c r="B375" s="55" t="s">
        <v>1096</v>
      </c>
      <c r="C375" s="57">
        <v>1000</v>
      </c>
      <c r="D375" s="57">
        <v>70</v>
      </c>
      <c r="E375" s="54">
        <v>42</v>
      </c>
      <c r="F375" s="52" t="s">
        <v>1371</v>
      </c>
      <c r="G375" s="51" t="s">
        <v>1372</v>
      </c>
      <c r="H375" s="50" t="s">
        <v>0</v>
      </c>
      <c r="I375" s="48"/>
      <c r="J375" s="46" t="s">
        <v>3</v>
      </c>
      <c r="K375" s="45">
        <v>5</v>
      </c>
      <c r="L375" s="42">
        <f t="shared" si="56"/>
        <v>5</v>
      </c>
      <c r="M375" s="342" t="s">
        <v>34</v>
      </c>
      <c r="N375" s="38">
        <f t="shared" si="57"/>
        <v>8</v>
      </c>
      <c r="O375" s="35">
        <f t="shared" si="58"/>
        <v>40</v>
      </c>
      <c r="P375" s="33">
        <f t="shared" si="60"/>
        <v>920.9</v>
      </c>
      <c r="Q375" s="32">
        <f t="shared" si="64"/>
        <v>1105.08</v>
      </c>
      <c r="R375" s="308"/>
      <c r="S375" s="308"/>
      <c r="U375" s="31" t="s">
        <v>1828</v>
      </c>
      <c r="V375" s="31" t="str">
        <f t="shared" si="59"/>
        <v>134838</v>
      </c>
      <c r="W375" s="31">
        <v>920.9</v>
      </c>
      <c r="X375" s="2"/>
      <c r="Y375" s="347"/>
    </row>
    <row r="376" spans="1:25" ht="15" customHeight="1" x14ac:dyDescent="0.35">
      <c r="A376" s="56" t="s">
        <v>280</v>
      </c>
      <c r="B376" s="55" t="s">
        <v>1096</v>
      </c>
      <c r="C376" s="57">
        <v>1000</v>
      </c>
      <c r="D376" s="57">
        <v>70</v>
      </c>
      <c r="E376" s="54">
        <v>48</v>
      </c>
      <c r="F376" s="52" t="s">
        <v>1373</v>
      </c>
      <c r="G376" s="51" t="s">
        <v>1374</v>
      </c>
      <c r="H376" s="50" t="s">
        <v>0</v>
      </c>
      <c r="I376" s="48"/>
      <c r="J376" s="46" t="s">
        <v>3</v>
      </c>
      <c r="K376" s="45">
        <v>5</v>
      </c>
      <c r="L376" s="42">
        <f t="shared" si="56"/>
        <v>5</v>
      </c>
      <c r="M376" s="342" t="s">
        <v>34</v>
      </c>
      <c r="N376" s="38">
        <f t="shared" si="57"/>
        <v>8</v>
      </c>
      <c r="O376" s="35">
        <f t="shared" si="58"/>
        <v>40</v>
      </c>
      <c r="P376" s="33">
        <f t="shared" si="60"/>
        <v>989.3</v>
      </c>
      <c r="Q376" s="32">
        <f t="shared" si="64"/>
        <v>1187.1600000000001</v>
      </c>
      <c r="R376" s="308"/>
      <c r="S376" s="308"/>
      <c r="U376" s="31" t="s">
        <v>1828</v>
      </c>
      <c r="V376" s="31" t="str">
        <f t="shared" si="59"/>
        <v>134846</v>
      </c>
      <c r="W376" s="31">
        <v>989.3</v>
      </c>
      <c r="X376" s="2"/>
      <c r="Y376" s="347"/>
    </row>
    <row r="377" spans="1:25" ht="15" customHeight="1" x14ac:dyDescent="0.35">
      <c r="A377" s="56" t="s">
        <v>280</v>
      </c>
      <c r="B377" s="55" t="s">
        <v>1096</v>
      </c>
      <c r="C377" s="57">
        <v>1000</v>
      </c>
      <c r="D377" s="57">
        <v>70</v>
      </c>
      <c r="E377" s="54">
        <v>57</v>
      </c>
      <c r="F377" s="52" t="s">
        <v>1375</v>
      </c>
      <c r="G377" s="51" t="s">
        <v>1376</v>
      </c>
      <c r="H377" s="50" t="s">
        <v>0</v>
      </c>
      <c r="I377" s="48" t="s">
        <v>3</v>
      </c>
      <c r="J377" s="46" t="s">
        <v>3</v>
      </c>
      <c r="K377" s="45">
        <v>5</v>
      </c>
      <c r="L377" s="42">
        <f t="shared" si="56"/>
        <v>5</v>
      </c>
      <c r="M377" s="342" t="s">
        <v>34</v>
      </c>
      <c r="N377" s="38">
        <f t="shared" si="57"/>
        <v>8</v>
      </c>
      <c r="O377" s="35">
        <f t="shared" si="58"/>
        <v>40</v>
      </c>
      <c r="P377" s="33">
        <f t="shared" si="60"/>
        <v>1058</v>
      </c>
      <c r="Q377" s="32">
        <f t="shared" si="64"/>
        <v>1269.5999999999999</v>
      </c>
      <c r="R377" s="308"/>
      <c r="S377" s="308"/>
      <c r="U377" s="31" t="s">
        <v>1828</v>
      </c>
      <c r="V377" s="31" t="str">
        <f t="shared" si="59"/>
        <v>135262</v>
      </c>
      <c r="W377" s="31">
        <v>1058</v>
      </c>
      <c r="X377" s="2"/>
      <c r="Y377" s="347"/>
    </row>
    <row r="378" spans="1:25" ht="15" customHeight="1" x14ac:dyDescent="0.35">
      <c r="A378" s="56" t="s">
        <v>280</v>
      </c>
      <c r="B378" s="55" t="s">
        <v>1096</v>
      </c>
      <c r="C378" s="57">
        <v>1000</v>
      </c>
      <c r="D378" s="57">
        <v>70</v>
      </c>
      <c r="E378" s="54">
        <v>60</v>
      </c>
      <c r="F378" s="52" t="s">
        <v>1377</v>
      </c>
      <c r="G378" s="51" t="s">
        <v>1378</v>
      </c>
      <c r="H378" s="50" t="s">
        <v>0</v>
      </c>
      <c r="I378" s="48" t="s">
        <v>3</v>
      </c>
      <c r="J378" s="46" t="s">
        <v>3</v>
      </c>
      <c r="K378" s="45">
        <v>4</v>
      </c>
      <c r="L378" s="42">
        <f t="shared" si="56"/>
        <v>4</v>
      </c>
      <c r="M378" s="342" t="s">
        <v>34</v>
      </c>
      <c r="N378" s="38">
        <f t="shared" si="57"/>
        <v>10</v>
      </c>
      <c r="O378" s="35">
        <f t="shared" si="58"/>
        <v>40</v>
      </c>
      <c r="P378" s="33">
        <f t="shared" si="60"/>
        <v>1068.5</v>
      </c>
      <c r="Q378" s="32">
        <f t="shared" si="64"/>
        <v>1282.2</v>
      </c>
      <c r="R378" s="308"/>
      <c r="S378" s="308"/>
      <c r="U378" s="31" t="s">
        <v>1828</v>
      </c>
      <c r="V378" s="31" t="str">
        <f t="shared" si="59"/>
        <v>135267</v>
      </c>
      <c r="W378" s="31">
        <v>1068.5</v>
      </c>
      <c r="X378" s="2"/>
      <c r="Y378" s="347"/>
    </row>
    <row r="379" spans="1:25" ht="15" customHeight="1" x14ac:dyDescent="0.35">
      <c r="A379" s="56" t="s">
        <v>280</v>
      </c>
      <c r="B379" s="55" t="s">
        <v>1096</v>
      </c>
      <c r="C379" s="57">
        <v>1000</v>
      </c>
      <c r="D379" s="57">
        <v>70</v>
      </c>
      <c r="E379" s="54">
        <v>64</v>
      </c>
      <c r="F379" s="52" t="s">
        <v>1379</v>
      </c>
      <c r="G379" s="51" t="s">
        <v>1380</v>
      </c>
      <c r="H379" s="50" t="s">
        <v>0</v>
      </c>
      <c r="I379" s="48"/>
      <c r="J379" s="46" t="s">
        <v>3</v>
      </c>
      <c r="K379" s="45">
        <v>4</v>
      </c>
      <c r="L379" s="42">
        <f t="shared" si="56"/>
        <v>4</v>
      </c>
      <c r="M379" s="342" t="s">
        <v>34</v>
      </c>
      <c r="N379" s="38">
        <f t="shared" si="57"/>
        <v>10</v>
      </c>
      <c r="O379" s="35">
        <f t="shared" si="58"/>
        <v>40</v>
      </c>
      <c r="P379" s="33">
        <f t="shared" si="60"/>
        <v>1093.8</v>
      </c>
      <c r="Q379" s="32">
        <f t="shared" si="64"/>
        <v>1312.56</v>
      </c>
      <c r="R379" s="308"/>
      <c r="S379" s="308"/>
      <c r="U379" s="31" t="s">
        <v>1828</v>
      </c>
      <c r="V379" s="31" t="str">
        <f t="shared" si="59"/>
        <v>288011</v>
      </c>
      <c r="W379" s="31">
        <v>1093.8</v>
      </c>
      <c r="X379" s="2"/>
      <c r="Y379" s="347"/>
    </row>
    <row r="380" spans="1:25" ht="15" customHeight="1" x14ac:dyDescent="0.35">
      <c r="A380" s="56" t="s">
        <v>280</v>
      </c>
      <c r="B380" s="55" t="s">
        <v>1096</v>
      </c>
      <c r="C380" s="57">
        <v>1000</v>
      </c>
      <c r="D380" s="57">
        <v>70</v>
      </c>
      <c r="E380" s="54">
        <v>70</v>
      </c>
      <c r="F380" s="52" t="s">
        <v>1381</v>
      </c>
      <c r="G380" s="51" t="s">
        <v>1382</v>
      </c>
      <c r="H380" s="50" t="s">
        <v>0</v>
      </c>
      <c r="I380" s="48" t="s">
        <v>3</v>
      </c>
      <c r="J380" s="46" t="s">
        <v>3</v>
      </c>
      <c r="K380" s="45">
        <v>4</v>
      </c>
      <c r="L380" s="42">
        <f t="shared" si="56"/>
        <v>4</v>
      </c>
      <c r="M380" s="344" t="s">
        <v>34</v>
      </c>
      <c r="N380" s="38">
        <f t="shared" si="57"/>
        <v>10</v>
      </c>
      <c r="O380" s="35">
        <f t="shared" si="58"/>
        <v>40</v>
      </c>
      <c r="P380" s="33">
        <f t="shared" si="60"/>
        <v>1117.2</v>
      </c>
      <c r="Q380" s="32">
        <f>ROUND(P380*1.2,2)</f>
        <v>1340.64</v>
      </c>
      <c r="R380" s="308"/>
      <c r="S380" s="308"/>
      <c r="U380" s="31" t="s">
        <v>1828</v>
      </c>
      <c r="V380" s="31" t="str">
        <f t="shared" si="59"/>
        <v>135274</v>
      </c>
      <c r="W380" s="31">
        <v>1117.2</v>
      </c>
      <c r="X380" s="2"/>
      <c r="Y380" s="347"/>
    </row>
    <row r="381" spans="1:25" ht="15" customHeight="1" x14ac:dyDescent="0.35">
      <c r="A381" s="56" t="s">
        <v>280</v>
      </c>
      <c r="B381" s="55" t="s">
        <v>1096</v>
      </c>
      <c r="C381" s="57">
        <v>1000</v>
      </c>
      <c r="D381" s="57">
        <v>70</v>
      </c>
      <c r="E381" s="54">
        <v>76</v>
      </c>
      <c r="F381" s="52" t="s">
        <v>1383</v>
      </c>
      <c r="G381" s="51" t="s">
        <v>1384</v>
      </c>
      <c r="H381" s="50" t="s">
        <v>0</v>
      </c>
      <c r="I381" s="48" t="s">
        <v>3</v>
      </c>
      <c r="J381" s="46" t="s">
        <v>3</v>
      </c>
      <c r="K381" s="45">
        <v>4</v>
      </c>
      <c r="L381" s="42">
        <f t="shared" si="56"/>
        <v>4</v>
      </c>
      <c r="M381" s="342" t="s">
        <v>34</v>
      </c>
      <c r="N381" s="38">
        <f t="shared" si="57"/>
        <v>10</v>
      </c>
      <c r="O381" s="35">
        <f t="shared" si="58"/>
        <v>40</v>
      </c>
      <c r="P381" s="33">
        <f t="shared" si="60"/>
        <v>1138.9000000000001</v>
      </c>
      <c r="Q381" s="32">
        <f t="shared" ref="Q381:Q392" si="65">ROUND(P381*1.2,2)</f>
        <v>1366.68</v>
      </c>
      <c r="R381" s="308"/>
      <c r="S381" s="308"/>
      <c r="U381" s="31" t="s">
        <v>1828</v>
      </c>
      <c r="V381" s="31" t="str">
        <f t="shared" si="59"/>
        <v>135280</v>
      </c>
      <c r="W381" s="31">
        <v>1138.9000000000001</v>
      </c>
      <c r="X381" s="2"/>
      <c r="Y381" s="347"/>
    </row>
    <row r="382" spans="1:25" ht="15" customHeight="1" x14ac:dyDescent="0.35">
      <c r="A382" s="56" t="s">
        <v>280</v>
      </c>
      <c r="B382" s="55" t="s">
        <v>1096</v>
      </c>
      <c r="C382" s="57">
        <v>1000</v>
      </c>
      <c r="D382" s="57">
        <v>70</v>
      </c>
      <c r="E382" s="54">
        <v>83</v>
      </c>
      <c r="F382" s="52" t="s">
        <v>1385</v>
      </c>
      <c r="G382" s="51" t="s">
        <v>1386</v>
      </c>
      <c r="H382" s="50" t="s">
        <v>0</v>
      </c>
      <c r="I382" s="48"/>
      <c r="J382" s="46" t="s">
        <v>3</v>
      </c>
      <c r="K382" s="45">
        <v>4</v>
      </c>
      <c r="L382" s="42">
        <f t="shared" si="56"/>
        <v>4</v>
      </c>
      <c r="M382" s="342" t="s">
        <v>34</v>
      </c>
      <c r="N382" s="38">
        <f t="shared" si="57"/>
        <v>10</v>
      </c>
      <c r="O382" s="35">
        <f t="shared" si="58"/>
        <v>40</v>
      </c>
      <c r="P382" s="33">
        <f t="shared" si="60"/>
        <v>1148.8</v>
      </c>
      <c r="Q382" s="32">
        <f t="shared" si="65"/>
        <v>1378.56</v>
      </c>
      <c r="R382" s="308"/>
      <c r="S382" s="308"/>
      <c r="U382" s="31" t="s">
        <v>1828</v>
      </c>
      <c r="V382" s="31" t="str">
        <f t="shared" si="59"/>
        <v>134884</v>
      </c>
      <c r="W382" s="31">
        <v>1148.8</v>
      </c>
      <c r="X382" s="2"/>
      <c r="Y382" s="347"/>
    </row>
    <row r="383" spans="1:25" ht="15" customHeight="1" x14ac:dyDescent="0.35">
      <c r="A383" s="56" t="s">
        <v>280</v>
      </c>
      <c r="B383" s="55" t="s">
        <v>1096</v>
      </c>
      <c r="C383" s="57">
        <v>1000</v>
      </c>
      <c r="D383" s="57">
        <v>70</v>
      </c>
      <c r="E383" s="54">
        <v>89</v>
      </c>
      <c r="F383" s="52" t="s">
        <v>1387</v>
      </c>
      <c r="G383" s="51" t="s">
        <v>1388</v>
      </c>
      <c r="H383" s="50" t="s">
        <v>0</v>
      </c>
      <c r="I383" s="48" t="s">
        <v>3</v>
      </c>
      <c r="J383" s="46" t="s">
        <v>3</v>
      </c>
      <c r="K383" s="45">
        <v>4</v>
      </c>
      <c r="L383" s="42">
        <f t="shared" si="56"/>
        <v>4</v>
      </c>
      <c r="M383" s="342" t="s">
        <v>34</v>
      </c>
      <c r="N383" s="38">
        <f t="shared" si="57"/>
        <v>10</v>
      </c>
      <c r="O383" s="35">
        <f t="shared" si="58"/>
        <v>40</v>
      </c>
      <c r="P383" s="33">
        <f t="shared" si="60"/>
        <v>1159.4000000000001</v>
      </c>
      <c r="Q383" s="32">
        <f t="shared" si="65"/>
        <v>1391.28</v>
      </c>
      <c r="R383" s="308"/>
      <c r="S383" s="308"/>
      <c r="U383" s="31" t="s">
        <v>1828</v>
      </c>
      <c r="V383" s="31" t="str">
        <f t="shared" si="59"/>
        <v>135286</v>
      </c>
      <c r="W383" s="31">
        <v>1159.4000000000001</v>
      </c>
      <c r="X383" s="2"/>
      <c r="Y383" s="347"/>
    </row>
    <row r="384" spans="1:25" ht="15" customHeight="1" x14ac:dyDescent="0.35">
      <c r="A384" s="56" t="s">
        <v>280</v>
      </c>
      <c r="B384" s="55" t="s">
        <v>1096</v>
      </c>
      <c r="C384" s="57">
        <v>1000</v>
      </c>
      <c r="D384" s="57">
        <v>70</v>
      </c>
      <c r="E384" s="54">
        <v>102</v>
      </c>
      <c r="F384" s="52" t="s">
        <v>1389</v>
      </c>
      <c r="G384" s="51" t="s">
        <v>1390</v>
      </c>
      <c r="H384" s="50" t="s">
        <v>0</v>
      </c>
      <c r="I384" s="48"/>
      <c r="J384" s="46" t="s">
        <v>3</v>
      </c>
      <c r="K384" s="45">
        <v>3</v>
      </c>
      <c r="L384" s="42">
        <f t="shared" si="56"/>
        <v>3</v>
      </c>
      <c r="M384" s="342" t="s">
        <v>34</v>
      </c>
      <c r="N384" s="38">
        <f t="shared" si="57"/>
        <v>14</v>
      </c>
      <c r="O384" s="35">
        <f t="shared" si="58"/>
        <v>42</v>
      </c>
      <c r="P384" s="33">
        <f t="shared" si="60"/>
        <v>1203.8</v>
      </c>
      <c r="Q384" s="32">
        <f t="shared" si="65"/>
        <v>1444.56</v>
      </c>
      <c r="R384" s="308"/>
      <c r="S384" s="308"/>
      <c r="U384" s="31" t="s">
        <v>1828</v>
      </c>
      <c r="V384" s="31" t="str">
        <f t="shared" si="59"/>
        <v>134900</v>
      </c>
      <c r="W384" s="31">
        <v>1203.8</v>
      </c>
      <c r="X384" s="2"/>
      <c r="Y384" s="347"/>
    </row>
    <row r="385" spans="1:25" ht="15" customHeight="1" x14ac:dyDescent="0.35">
      <c r="A385" s="56" t="s">
        <v>280</v>
      </c>
      <c r="B385" s="55" t="s">
        <v>1096</v>
      </c>
      <c r="C385" s="57">
        <v>1000</v>
      </c>
      <c r="D385" s="57">
        <v>70</v>
      </c>
      <c r="E385" s="54">
        <v>108</v>
      </c>
      <c r="F385" s="52" t="s">
        <v>1391</v>
      </c>
      <c r="G385" s="51" t="s">
        <v>1392</v>
      </c>
      <c r="H385" s="50" t="s">
        <v>0</v>
      </c>
      <c r="I385" s="48" t="s">
        <v>3</v>
      </c>
      <c r="J385" s="46" t="s">
        <v>3</v>
      </c>
      <c r="K385" s="45">
        <v>3</v>
      </c>
      <c r="L385" s="42">
        <f t="shared" si="56"/>
        <v>3</v>
      </c>
      <c r="M385" s="342" t="s">
        <v>34</v>
      </c>
      <c r="N385" s="38">
        <f t="shared" si="57"/>
        <v>14</v>
      </c>
      <c r="O385" s="35">
        <f t="shared" si="58"/>
        <v>42</v>
      </c>
      <c r="P385" s="33">
        <f t="shared" si="60"/>
        <v>1224.0999999999999</v>
      </c>
      <c r="Q385" s="32">
        <f t="shared" si="65"/>
        <v>1468.92</v>
      </c>
      <c r="R385" s="308"/>
      <c r="S385" s="308"/>
      <c r="U385" s="31" t="s">
        <v>1828</v>
      </c>
      <c r="V385" s="31" t="str">
        <f t="shared" si="59"/>
        <v>135292</v>
      </c>
      <c r="W385" s="31">
        <v>1224.0999999999999</v>
      </c>
      <c r="X385" s="2"/>
      <c r="Y385" s="347"/>
    </row>
    <row r="386" spans="1:25" ht="15" customHeight="1" x14ac:dyDescent="0.35">
      <c r="A386" s="56" t="s">
        <v>280</v>
      </c>
      <c r="B386" s="55" t="s">
        <v>1096</v>
      </c>
      <c r="C386" s="57">
        <v>1000</v>
      </c>
      <c r="D386" s="57">
        <v>70</v>
      </c>
      <c r="E386" s="54">
        <v>114</v>
      </c>
      <c r="F386" s="52" t="s">
        <v>1393</v>
      </c>
      <c r="G386" s="51" t="s">
        <v>1394</v>
      </c>
      <c r="H386" s="50" t="s">
        <v>0</v>
      </c>
      <c r="I386" s="48" t="s">
        <v>3</v>
      </c>
      <c r="J386" s="46" t="s">
        <v>3</v>
      </c>
      <c r="K386" s="45">
        <v>3</v>
      </c>
      <c r="L386" s="42">
        <f t="shared" si="56"/>
        <v>3</v>
      </c>
      <c r="M386" s="342" t="s">
        <v>34</v>
      </c>
      <c r="N386" s="38">
        <f t="shared" si="57"/>
        <v>14</v>
      </c>
      <c r="O386" s="35">
        <f t="shared" si="58"/>
        <v>42</v>
      </c>
      <c r="P386" s="33">
        <f t="shared" si="60"/>
        <v>1265.4000000000001</v>
      </c>
      <c r="Q386" s="32">
        <f t="shared" si="65"/>
        <v>1518.48</v>
      </c>
      <c r="R386" s="308"/>
      <c r="S386" s="308"/>
      <c r="U386" s="31" t="s">
        <v>1828</v>
      </c>
      <c r="V386" s="31" t="str">
        <f t="shared" si="59"/>
        <v>135298</v>
      </c>
      <c r="W386" s="31">
        <v>1265.4000000000001</v>
      </c>
      <c r="X386" s="2"/>
      <c r="Y386" s="347"/>
    </row>
    <row r="387" spans="1:25" ht="15" customHeight="1" x14ac:dyDescent="0.35">
      <c r="A387" s="56" t="s">
        <v>280</v>
      </c>
      <c r="B387" s="55" t="s">
        <v>1096</v>
      </c>
      <c r="C387" s="57">
        <v>1000</v>
      </c>
      <c r="D387" s="57">
        <v>70</v>
      </c>
      <c r="E387" s="54">
        <v>133</v>
      </c>
      <c r="F387" s="52" t="s">
        <v>1395</v>
      </c>
      <c r="G387" s="51" t="s">
        <v>1396</v>
      </c>
      <c r="H387" s="50" t="s">
        <v>0</v>
      </c>
      <c r="I387" s="48" t="s">
        <v>3</v>
      </c>
      <c r="J387" s="46" t="s">
        <v>3</v>
      </c>
      <c r="K387" s="45">
        <v>3</v>
      </c>
      <c r="L387" s="42">
        <f t="shared" si="56"/>
        <v>3</v>
      </c>
      <c r="M387" s="342" t="s">
        <v>34</v>
      </c>
      <c r="N387" s="38">
        <f t="shared" si="57"/>
        <v>14</v>
      </c>
      <c r="O387" s="35">
        <f t="shared" si="58"/>
        <v>42</v>
      </c>
      <c r="P387" s="33">
        <f t="shared" si="60"/>
        <v>1320.7</v>
      </c>
      <c r="Q387" s="32">
        <f t="shared" si="65"/>
        <v>1584.84</v>
      </c>
      <c r="R387" s="308"/>
      <c r="S387" s="308"/>
      <c r="U387" s="31" t="s">
        <v>1828</v>
      </c>
      <c r="V387" s="31" t="str">
        <f t="shared" si="59"/>
        <v>135304</v>
      </c>
      <c r="W387" s="31">
        <v>1320.7</v>
      </c>
      <c r="X387" s="2"/>
      <c r="Y387" s="347"/>
    </row>
    <row r="388" spans="1:25" ht="15" customHeight="1" x14ac:dyDescent="0.35">
      <c r="A388" s="56" t="s">
        <v>280</v>
      </c>
      <c r="B388" s="55" t="s">
        <v>1096</v>
      </c>
      <c r="C388" s="57">
        <v>1000</v>
      </c>
      <c r="D388" s="57">
        <v>70</v>
      </c>
      <c r="E388" s="54">
        <v>140</v>
      </c>
      <c r="F388" s="52" t="s">
        <v>1397</v>
      </c>
      <c r="G388" s="51" t="s">
        <v>1398</v>
      </c>
      <c r="H388" s="50" t="s">
        <v>0</v>
      </c>
      <c r="I388" s="48"/>
      <c r="J388" s="46" t="s">
        <v>3</v>
      </c>
      <c r="K388" s="45">
        <v>3</v>
      </c>
      <c r="L388" s="42">
        <f t="shared" si="56"/>
        <v>3</v>
      </c>
      <c r="M388" s="342" t="s">
        <v>34</v>
      </c>
      <c r="N388" s="38">
        <f t="shared" si="57"/>
        <v>14</v>
      </c>
      <c r="O388" s="35">
        <f t="shared" si="58"/>
        <v>42</v>
      </c>
      <c r="P388" s="33">
        <f t="shared" si="60"/>
        <v>1384.2</v>
      </c>
      <c r="Q388" s="32">
        <f t="shared" si="65"/>
        <v>1661.04</v>
      </c>
      <c r="R388" s="308"/>
      <c r="S388" s="308"/>
      <c r="U388" s="31" t="s">
        <v>1828</v>
      </c>
      <c r="V388" s="31" t="str">
        <f t="shared" si="59"/>
        <v>134932</v>
      </c>
      <c r="W388" s="31">
        <v>1384.2</v>
      </c>
      <c r="X388" s="2"/>
      <c r="Y388" s="347"/>
    </row>
    <row r="389" spans="1:25" ht="15" customHeight="1" x14ac:dyDescent="0.35">
      <c r="A389" s="56" t="s">
        <v>280</v>
      </c>
      <c r="B389" s="55" t="s">
        <v>1096</v>
      </c>
      <c r="C389" s="57">
        <v>1000</v>
      </c>
      <c r="D389" s="57">
        <v>70</v>
      </c>
      <c r="E389" s="54">
        <v>159</v>
      </c>
      <c r="F389" s="52" t="s">
        <v>1399</v>
      </c>
      <c r="G389" s="51" t="s">
        <v>1400</v>
      </c>
      <c r="H389" s="50" t="s">
        <v>0</v>
      </c>
      <c r="I389" s="48" t="s">
        <v>3</v>
      </c>
      <c r="J389" s="46" t="s">
        <v>3</v>
      </c>
      <c r="K389" s="45">
        <v>3</v>
      </c>
      <c r="L389" s="42">
        <f t="shared" si="56"/>
        <v>3</v>
      </c>
      <c r="M389" s="342" t="s">
        <v>34</v>
      </c>
      <c r="N389" s="38">
        <f t="shared" si="57"/>
        <v>14</v>
      </c>
      <c r="O389" s="35">
        <f t="shared" si="58"/>
        <v>42</v>
      </c>
      <c r="P389" s="33">
        <f t="shared" si="60"/>
        <v>1463.2</v>
      </c>
      <c r="Q389" s="32">
        <f t="shared" si="65"/>
        <v>1755.84</v>
      </c>
      <c r="R389" s="308"/>
      <c r="S389" s="308"/>
      <c r="U389" s="31" t="s">
        <v>1828</v>
      </c>
      <c r="V389" s="31" t="str">
        <f t="shared" si="59"/>
        <v>135310</v>
      </c>
      <c r="W389" s="31">
        <v>1463.2</v>
      </c>
      <c r="X389" s="2"/>
      <c r="Y389" s="347"/>
    </row>
    <row r="390" spans="1:25" ht="15" customHeight="1" x14ac:dyDescent="0.35">
      <c r="A390" s="56" t="s">
        <v>280</v>
      </c>
      <c r="B390" s="55" t="s">
        <v>1096</v>
      </c>
      <c r="C390" s="57">
        <v>1000</v>
      </c>
      <c r="D390" s="57">
        <v>70</v>
      </c>
      <c r="E390" s="54">
        <v>169</v>
      </c>
      <c r="F390" s="52" t="s">
        <v>1401</v>
      </c>
      <c r="G390" s="51" t="s">
        <v>1402</v>
      </c>
      <c r="H390" s="50" t="s">
        <v>0</v>
      </c>
      <c r="I390" s="48" t="s">
        <v>3</v>
      </c>
      <c r="J390" s="46" t="s">
        <v>3</v>
      </c>
      <c r="K390" s="45">
        <v>2</v>
      </c>
      <c r="L390" s="42">
        <f t="shared" si="56"/>
        <v>2</v>
      </c>
      <c r="M390" s="342" t="s">
        <v>34</v>
      </c>
      <c r="N390" s="38">
        <f t="shared" si="57"/>
        <v>20</v>
      </c>
      <c r="O390" s="35">
        <f t="shared" si="58"/>
        <v>40</v>
      </c>
      <c r="P390" s="33">
        <f t="shared" si="60"/>
        <v>1525.7</v>
      </c>
      <c r="Q390" s="32">
        <f t="shared" si="65"/>
        <v>1830.84</v>
      </c>
      <c r="R390" s="308"/>
      <c r="S390" s="308"/>
      <c r="U390" s="31" t="s">
        <v>1828</v>
      </c>
      <c r="V390" s="31" t="str">
        <f t="shared" si="59"/>
        <v>135316</v>
      </c>
      <c r="W390" s="31">
        <v>1525.7</v>
      </c>
      <c r="X390" s="2"/>
      <c r="Y390" s="347"/>
    </row>
    <row r="391" spans="1:25" ht="15" customHeight="1" x14ac:dyDescent="0.35">
      <c r="A391" s="56" t="s">
        <v>280</v>
      </c>
      <c r="B391" s="55" t="s">
        <v>1096</v>
      </c>
      <c r="C391" s="57">
        <v>1000</v>
      </c>
      <c r="D391" s="57">
        <v>70</v>
      </c>
      <c r="E391" s="54">
        <v>194</v>
      </c>
      <c r="F391" s="52" t="s">
        <v>1403</v>
      </c>
      <c r="G391" s="51" t="s">
        <v>1404</v>
      </c>
      <c r="H391" s="50" t="s">
        <v>0</v>
      </c>
      <c r="I391" s="48"/>
      <c r="J391" s="46" t="s">
        <v>3</v>
      </c>
      <c r="K391" s="45">
        <v>2</v>
      </c>
      <c r="L391" s="42">
        <f t="shared" si="56"/>
        <v>2</v>
      </c>
      <c r="M391" s="344" t="s">
        <v>34</v>
      </c>
      <c r="N391" s="38">
        <f t="shared" si="57"/>
        <v>20</v>
      </c>
      <c r="O391" s="35">
        <f t="shared" si="58"/>
        <v>40</v>
      </c>
      <c r="P391" s="33">
        <f t="shared" si="60"/>
        <v>1651.8</v>
      </c>
      <c r="Q391" s="32">
        <f t="shared" si="65"/>
        <v>1982.16</v>
      </c>
      <c r="R391" s="308"/>
      <c r="S391" s="308"/>
      <c r="U391" s="31" t="s">
        <v>1828</v>
      </c>
      <c r="V391" s="31" t="str">
        <f t="shared" si="59"/>
        <v>134955</v>
      </c>
      <c r="W391" s="31">
        <v>1651.8</v>
      </c>
      <c r="X391" s="2"/>
      <c r="Y391" s="347"/>
    </row>
    <row r="392" spans="1:25" ht="15" customHeight="1" x14ac:dyDescent="0.35">
      <c r="A392" s="56" t="s">
        <v>280</v>
      </c>
      <c r="B392" s="55" t="s">
        <v>1096</v>
      </c>
      <c r="C392" s="57">
        <v>1000</v>
      </c>
      <c r="D392" s="57">
        <v>70</v>
      </c>
      <c r="E392" s="54">
        <v>205</v>
      </c>
      <c r="F392" s="52" t="s">
        <v>1405</v>
      </c>
      <c r="G392" s="51" t="s">
        <v>1406</v>
      </c>
      <c r="H392" s="50" t="s">
        <v>0</v>
      </c>
      <c r="I392" s="48"/>
      <c r="J392" s="46" t="s">
        <v>3</v>
      </c>
      <c r="K392" s="45">
        <v>2</v>
      </c>
      <c r="L392" s="42">
        <f t="shared" si="56"/>
        <v>2</v>
      </c>
      <c r="M392" s="344" t="s">
        <v>34</v>
      </c>
      <c r="N392" s="38">
        <f t="shared" si="57"/>
        <v>20</v>
      </c>
      <c r="O392" s="35">
        <f t="shared" si="58"/>
        <v>40</v>
      </c>
      <c r="P392" s="33">
        <f t="shared" si="60"/>
        <v>1753.2</v>
      </c>
      <c r="Q392" s="32">
        <f t="shared" si="65"/>
        <v>2103.84</v>
      </c>
      <c r="R392" s="308"/>
      <c r="S392" s="308"/>
      <c r="U392" s="31" t="s">
        <v>1828</v>
      </c>
      <c r="V392" s="31" t="str">
        <f t="shared" si="59"/>
        <v>134963</v>
      </c>
      <c r="W392" s="31">
        <v>1753.2</v>
      </c>
      <c r="X392" s="2"/>
      <c r="Y392" s="347"/>
    </row>
    <row r="393" spans="1:25" ht="15" customHeight="1" x14ac:dyDescent="0.35">
      <c r="A393" s="56" t="s">
        <v>280</v>
      </c>
      <c r="B393" s="55" t="s">
        <v>1096</v>
      </c>
      <c r="C393" s="57">
        <v>1000</v>
      </c>
      <c r="D393" s="57">
        <v>70</v>
      </c>
      <c r="E393" s="54">
        <v>219</v>
      </c>
      <c r="F393" s="52" t="s">
        <v>1407</v>
      </c>
      <c r="G393" s="51" t="s">
        <v>1408</v>
      </c>
      <c r="H393" s="50" t="s">
        <v>0</v>
      </c>
      <c r="I393" s="48"/>
      <c r="J393" s="46" t="s">
        <v>3</v>
      </c>
      <c r="K393" s="45">
        <v>2</v>
      </c>
      <c r="L393" s="42">
        <f t="shared" si="56"/>
        <v>2</v>
      </c>
      <c r="M393" s="342" t="s">
        <v>34</v>
      </c>
      <c r="N393" s="38">
        <f t="shared" si="57"/>
        <v>20</v>
      </c>
      <c r="O393" s="35">
        <f t="shared" si="58"/>
        <v>40</v>
      </c>
      <c r="P393" s="33">
        <f t="shared" si="60"/>
        <v>1894.4</v>
      </c>
      <c r="Q393" s="32">
        <f t="shared" ref="Q393:Q394" si="66">ROUND(P393*1.2,2)</f>
        <v>2273.2800000000002</v>
      </c>
      <c r="R393" s="308"/>
      <c r="S393" s="308"/>
      <c r="U393" s="31" t="s">
        <v>1828</v>
      </c>
      <c r="V393" s="31" t="str">
        <f t="shared" si="59"/>
        <v>134969</v>
      </c>
      <c r="W393" s="31">
        <v>1894.4</v>
      </c>
      <c r="X393" s="2"/>
      <c r="Y393" s="347"/>
    </row>
    <row r="394" spans="1:25" ht="15" customHeight="1" x14ac:dyDescent="0.35">
      <c r="A394" s="56" t="s">
        <v>280</v>
      </c>
      <c r="B394" s="55" t="s">
        <v>1096</v>
      </c>
      <c r="C394" s="57">
        <v>1000</v>
      </c>
      <c r="D394" s="57">
        <v>70</v>
      </c>
      <c r="E394" s="54">
        <v>245</v>
      </c>
      <c r="F394" s="52" t="s">
        <v>1409</v>
      </c>
      <c r="G394" s="51" t="s">
        <v>1410</v>
      </c>
      <c r="H394" s="50" t="s">
        <v>0</v>
      </c>
      <c r="I394" s="48"/>
      <c r="J394" s="46" t="s">
        <v>3</v>
      </c>
      <c r="K394" s="45">
        <v>2</v>
      </c>
      <c r="L394" s="42">
        <f t="shared" si="56"/>
        <v>2</v>
      </c>
      <c r="M394" s="342" t="s">
        <v>34</v>
      </c>
      <c r="N394" s="38">
        <f t="shared" si="57"/>
        <v>20</v>
      </c>
      <c r="O394" s="35">
        <f t="shared" si="58"/>
        <v>40</v>
      </c>
      <c r="P394" s="33">
        <f t="shared" si="60"/>
        <v>2139.6999999999998</v>
      </c>
      <c r="Q394" s="32">
        <f t="shared" si="66"/>
        <v>2567.64</v>
      </c>
      <c r="R394" s="308"/>
      <c r="S394" s="308"/>
      <c r="U394" s="31" t="s">
        <v>1828</v>
      </c>
      <c r="V394" s="31" t="str">
        <f t="shared" si="59"/>
        <v>134975</v>
      </c>
      <c r="W394" s="31">
        <v>2139.6999999999998</v>
      </c>
      <c r="X394" s="2"/>
      <c r="Y394" s="347"/>
    </row>
    <row r="395" spans="1:25" ht="15" customHeight="1" x14ac:dyDescent="0.35">
      <c r="A395" s="56" t="s">
        <v>280</v>
      </c>
      <c r="B395" s="55" t="s">
        <v>1096</v>
      </c>
      <c r="C395" s="57">
        <v>1000</v>
      </c>
      <c r="D395" s="54">
        <v>80</v>
      </c>
      <c r="E395" s="54">
        <v>21</v>
      </c>
      <c r="F395" s="52" t="s">
        <v>1411</v>
      </c>
      <c r="G395" s="51" t="s">
        <v>1412</v>
      </c>
      <c r="H395" s="50" t="s">
        <v>0</v>
      </c>
      <c r="I395" s="48"/>
      <c r="J395" s="46" t="s">
        <v>3</v>
      </c>
      <c r="K395" s="45">
        <v>4</v>
      </c>
      <c r="L395" s="42">
        <f t="shared" si="56"/>
        <v>4</v>
      </c>
      <c r="M395" s="344" t="s">
        <v>34</v>
      </c>
      <c r="N395" s="38">
        <f t="shared" si="57"/>
        <v>10</v>
      </c>
      <c r="O395" s="35">
        <f t="shared" si="58"/>
        <v>40</v>
      </c>
      <c r="P395" s="33">
        <f t="shared" si="60"/>
        <v>807.2</v>
      </c>
      <c r="Q395" s="32">
        <f>ROUND(P395*1.2,2)</f>
        <v>968.64</v>
      </c>
      <c r="R395" s="308"/>
      <c r="S395" s="308"/>
      <c r="U395" s="31" t="s">
        <v>1828</v>
      </c>
      <c r="V395" s="31" t="str">
        <f t="shared" si="59"/>
        <v>136511</v>
      </c>
      <c r="W395" s="31">
        <v>807.2</v>
      </c>
      <c r="X395" s="2"/>
      <c r="Y395" s="347"/>
    </row>
    <row r="396" spans="1:25" ht="15" customHeight="1" x14ac:dyDescent="0.35">
      <c r="A396" s="56" t="s">
        <v>280</v>
      </c>
      <c r="B396" s="55" t="s">
        <v>1096</v>
      </c>
      <c r="C396" s="57">
        <v>1000</v>
      </c>
      <c r="D396" s="57">
        <v>80</v>
      </c>
      <c r="E396" s="54">
        <v>28</v>
      </c>
      <c r="F396" s="52" t="s">
        <v>1413</v>
      </c>
      <c r="G396" s="51" t="s">
        <v>1414</v>
      </c>
      <c r="H396" s="50" t="s">
        <v>0</v>
      </c>
      <c r="I396" s="48"/>
      <c r="J396" s="46" t="s">
        <v>3</v>
      </c>
      <c r="K396" s="45">
        <v>4</v>
      </c>
      <c r="L396" s="42">
        <f t="shared" si="56"/>
        <v>4</v>
      </c>
      <c r="M396" s="342" t="s">
        <v>34</v>
      </c>
      <c r="N396" s="38">
        <f t="shared" si="57"/>
        <v>10</v>
      </c>
      <c r="O396" s="35">
        <f t="shared" si="58"/>
        <v>40</v>
      </c>
      <c r="P396" s="33">
        <f t="shared" si="60"/>
        <v>817.5</v>
      </c>
      <c r="Q396" s="32">
        <f t="shared" ref="Q396:Q402" si="67">ROUND(P396*1.2,2)</f>
        <v>981</v>
      </c>
      <c r="R396" s="308"/>
      <c r="S396" s="308"/>
      <c r="U396" s="31" t="s">
        <v>1828</v>
      </c>
      <c r="V396" s="31" t="str">
        <f t="shared" si="59"/>
        <v>229605</v>
      </c>
      <c r="W396" s="31">
        <v>817.5</v>
      </c>
      <c r="X396" s="2"/>
      <c r="Y396" s="347"/>
    </row>
    <row r="397" spans="1:25" ht="15" customHeight="1" x14ac:dyDescent="0.35">
      <c r="A397" s="56" t="s">
        <v>280</v>
      </c>
      <c r="B397" s="55" t="s">
        <v>1096</v>
      </c>
      <c r="C397" s="57">
        <v>1000</v>
      </c>
      <c r="D397" s="57">
        <v>80</v>
      </c>
      <c r="E397" s="54">
        <v>35</v>
      </c>
      <c r="F397" s="52" t="s">
        <v>1415</v>
      </c>
      <c r="G397" s="51" t="s">
        <v>1416</v>
      </c>
      <c r="H397" s="50" t="s">
        <v>0</v>
      </c>
      <c r="I397" s="48"/>
      <c r="J397" s="46" t="s">
        <v>3</v>
      </c>
      <c r="K397" s="45">
        <v>4</v>
      </c>
      <c r="L397" s="42">
        <f t="shared" si="56"/>
        <v>4</v>
      </c>
      <c r="M397" s="342" t="s">
        <v>34</v>
      </c>
      <c r="N397" s="38">
        <f t="shared" si="57"/>
        <v>10</v>
      </c>
      <c r="O397" s="35">
        <f t="shared" si="58"/>
        <v>40</v>
      </c>
      <c r="P397" s="33">
        <f t="shared" si="60"/>
        <v>946</v>
      </c>
      <c r="Q397" s="32">
        <f t="shared" si="67"/>
        <v>1135.2</v>
      </c>
      <c r="R397" s="308"/>
      <c r="S397" s="308"/>
      <c r="U397" s="31" t="s">
        <v>1828</v>
      </c>
      <c r="V397" s="31" t="str">
        <f t="shared" si="59"/>
        <v>134832</v>
      </c>
      <c r="W397" s="31">
        <v>946</v>
      </c>
      <c r="X397" s="2"/>
      <c r="Y397" s="347"/>
    </row>
    <row r="398" spans="1:25" ht="15" customHeight="1" x14ac:dyDescent="0.35">
      <c r="A398" s="56" t="s">
        <v>280</v>
      </c>
      <c r="B398" s="55" t="s">
        <v>1096</v>
      </c>
      <c r="C398" s="57">
        <v>1000</v>
      </c>
      <c r="D398" s="57">
        <v>80</v>
      </c>
      <c r="E398" s="54">
        <v>42</v>
      </c>
      <c r="F398" s="52" t="s">
        <v>1417</v>
      </c>
      <c r="G398" s="51" t="s">
        <v>1418</v>
      </c>
      <c r="H398" s="50" t="s">
        <v>0</v>
      </c>
      <c r="I398" s="48"/>
      <c r="J398" s="46" t="s">
        <v>3</v>
      </c>
      <c r="K398" s="45">
        <v>4</v>
      </c>
      <c r="L398" s="42">
        <f t="shared" si="56"/>
        <v>4</v>
      </c>
      <c r="M398" s="342" t="s">
        <v>34</v>
      </c>
      <c r="N398" s="38">
        <f t="shared" si="57"/>
        <v>10</v>
      </c>
      <c r="O398" s="35">
        <f t="shared" si="58"/>
        <v>40</v>
      </c>
      <c r="P398" s="33">
        <f t="shared" si="60"/>
        <v>1067.2</v>
      </c>
      <c r="Q398" s="32">
        <f t="shared" si="67"/>
        <v>1280.6400000000001</v>
      </c>
      <c r="R398" s="308"/>
      <c r="S398" s="308"/>
      <c r="U398" s="31" t="s">
        <v>1828</v>
      </c>
      <c r="V398" s="31" t="str">
        <f t="shared" si="59"/>
        <v>134839</v>
      </c>
      <c r="W398" s="31">
        <v>1067.2</v>
      </c>
      <c r="X398" s="2"/>
      <c r="Y398" s="347"/>
    </row>
    <row r="399" spans="1:25" ht="15" customHeight="1" x14ac:dyDescent="0.35">
      <c r="A399" s="56" t="s">
        <v>280</v>
      </c>
      <c r="B399" s="55" t="s">
        <v>1096</v>
      </c>
      <c r="C399" s="57">
        <v>1000</v>
      </c>
      <c r="D399" s="57">
        <v>80</v>
      </c>
      <c r="E399" s="54">
        <v>45</v>
      </c>
      <c r="F399" s="52" t="s">
        <v>1419</v>
      </c>
      <c r="G399" s="51" t="s">
        <v>1420</v>
      </c>
      <c r="H399" s="50" t="s">
        <v>0</v>
      </c>
      <c r="I399" s="48"/>
      <c r="J399" s="46" t="s">
        <v>3</v>
      </c>
      <c r="K399" s="45">
        <v>4</v>
      </c>
      <c r="L399" s="42">
        <f t="shared" si="56"/>
        <v>4</v>
      </c>
      <c r="M399" s="342" t="s">
        <v>34</v>
      </c>
      <c r="N399" s="38">
        <f t="shared" si="57"/>
        <v>10</v>
      </c>
      <c r="O399" s="35">
        <f t="shared" si="58"/>
        <v>40</v>
      </c>
      <c r="P399" s="33">
        <f t="shared" si="60"/>
        <v>1107.9000000000001</v>
      </c>
      <c r="Q399" s="32">
        <f t="shared" si="67"/>
        <v>1329.48</v>
      </c>
      <c r="R399" s="308"/>
      <c r="S399" s="308"/>
      <c r="U399" s="31" t="s">
        <v>1828</v>
      </c>
      <c r="V399" s="31" t="str">
        <f t="shared" si="59"/>
        <v>248211</v>
      </c>
      <c r="W399" s="31">
        <v>1107.9000000000001</v>
      </c>
      <c r="X399" s="2"/>
      <c r="Y399" s="347"/>
    </row>
    <row r="400" spans="1:25" ht="15" customHeight="1" x14ac:dyDescent="0.35">
      <c r="A400" s="56" t="s">
        <v>280</v>
      </c>
      <c r="B400" s="55" t="s">
        <v>1096</v>
      </c>
      <c r="C400" s="57">
        <v>1000</v>
      </c>
      <c r="D400" s="57">
        <v>80</v>
      </c>
      <c r="E400" s="54">
        <v>48</v>
      </c>
      <c r="F400" s="52" t="s">
        <v>1421</v>
      </c>
      <c r="G400" s="51" t="s">
        <v>1422</v>
      </c>
      <c r="H400" s="50" t="s">
        <v>0</v>
      </c>
      <c r="I400" s="48"/>
      <c r="J400" s="46" t="s">
        <v>3</v>
      </c>
      <c r="K400" s="45">
        <v>4</v>
      </c>
      <c r="L400" s="42">
        <f t="shared" si="56"/>
        <v>4</v>
      </c>
      <c r="M400" s="342" t="s">
        <v>34</v>
      </c>
      <c r="N400" s="38">
        <f t="shared" si="57"/>
        <v>10</v>
      </c>
      <c r="O400" s="35">
        <f t="shared" si="58"/>
        <v>40</v>
      </c>
      <c r="P400" s="33">
        <f t="shared" si="60"/>
        <v>1148.8</v>
      </c>
      <c r="Q400" s="32">
        <f t="shared" si="67"/>
        <v>1378.56</v>
      </c>
      <c r="R400" s="308"/>
      <c r="S400" s="308"/>
      <c r="U400" s="31" t="s">
        <v>1828</v>
      </c>
      <c r="V400" s="31" t="str">
        <f t="shared" si="59"/>
        <v>134847</v>
      </c>
      <c r="W400" s="31">
        <v>1148.8</v>
      </c>
      <c r="X400" s="2"/>
      <c r="Y400" s="347"/>
    </row>
    <row r="401" spans="1:25" ht="15" customHeight="1" x14ac:dyDescent="0.35">
      <c r="A401" s="56" t="s">
        <v>280</v>
      </c>
      <c r="B401" s="55" t="s">
        <v>1096</v>
      </c>
      <c r="C401" s="57">
        <v>1000</v>
      </c>
      <c r="D401" s="57">
        <v>80</v>
      </c>
      <c r="E401" s="54">
        <v>57</v>
      </c>
      <c r="F401" s="52" t="s">
        <v>1423</v>
      </c>
      <c r="G401" s="51" t="s">
        <v>1424</v>
      </c>
      <c r="H401" s="50" t="s">
        <v>0</v>
      </c>
      <c r="I401" s="48" t="s">
        <v>3</v>
      </c>
      <c r="J401" s="46" t="s">
        <v>3</v>
      </c>
      <c r="K401" s="45">
        <v>4</v>
      </c>
      <c r="L401" s="42">
        <f t="shared" ref="L401:L543" si="68">K401</f>
        <v>4</v>
      </c>
      <c r="M401" s="342" t="s">
        <v>34</v>
      </c>
      <c r="N401" s="38">
        <f t="shared" ref="N401:N464" si="69">IF(M401="A",1,IF(M401="B", ROUNDUP(10/L401,0),ROUNDUP(40/L401,0)))</f>
        <v>10</v>
      </c>
      <c r="O401" s="35">
        <f t="shared" ref="O401:O464" si="70">N401*L401</f>
        <v>40</v>
      </c>
      <c r="P401" s="33">
        <f t="shared" si="60"/>
        <v>1220.3</v>
      </c>
      <c r="Q401" s="32">
        <f t="shared" si="67"/>
        <v>1464.36</v>
      </c>
      <c r="R401" s="308"/>
      <c r="S401" s="308"/>
      <c r="U401" s="31" t="s">
        <v>1828</v>
      </c>
      <c r="V401" s="31" t="str">
        <f t="shared" ref="V401:V448" si="71">TEXT(F401,0)</f>
        <v>135263</v>
      </c>
      <c r="W401" s="31">
        <v>1220.3</v>
      </c>
      <c r="X401" s="2"/>
      <c r="Y401" s="347"/>
    </row>
    <row r="402" spans="1:25" ht="15" customHeight="1" x14ac:dyDescent="0.35">
      <c r="A402" s="56" t="s">
        <v>280</v>
      </c>
      <c r="B402" s="55" t="s">
        <v>1096</v>
      </c>
      <c r="C402" s="57">
        <v>1000</v>
      </c>
      <c r="D402" s="57">
        <v>80</v>
      </c>
      <c r="E402" s="54">
        <v>60</v>
      </c>
      <c r="F402" s="52" t="s">
        <v>1425</v>
      </c>
      <c r="G402" s="51" t="s">
        <v>1426</v>
      </c>
      <c r="H402" s="50" t="s">
        <v>0</v>
      </c>
      <c r="I402" s="48" t="s">
        <v>3</v>
      </c>
      <c r="J402" s="46" t="s">
        <v>3</v>
      </c>
      <c r="K402" s="45">
        <v>4</v>
      </c>
      <c r="L402" s="42">
        <f t="shared" si="68"/>
        <v>4</v>
      </c>
      <c r="M402" s="342" t="s">
        <v>34</v>
      </c>
      <c r="N402" s="38">
        <f t="shared" si="69"/>
        <v>10</v>
      </c>
      <c r="O402" s="35">
        <f t="shared" si="70"/>
        <v>40</v>
      </c>
      <c r="P402" s="33">
        <f t="shared" ref="P402:P465" si="72">ROUND(W402*(1-$Q$12),2)</f>
        <v>1236</v>
      </c>
      <c r="Q402" s="32">
        <f t="shared" si="67"/>
        <v>1483.2</v>
      </c>
      <c r="R402" s="308"/>
      <c r="S402" s="308"/>
      <c r="U402" s="31" t="s">
        <v>1828</v>
      </c>
      <c r="V402" s="31" t="str">
        <f t="shared" si="71"/>
        <v>135268</v>
      </c>
      <c r="W402" s="31">
        <v>1236</v>
      </c>
      <c r="X402" s="2"/>
      <c r="Y402" s="347"/>
    </row>
    <row r="403" spans="1:25" ht="15" customHeight="1" x14ac:dyDescent="0.35">
      <c r="A403" s="56" t="s">
        <v>280</v>
      </c>
      <c r="B403" s="55" t="s">
        <v>1096</v>
      </c>
      <c r="C403" s="57">
        <v>1000</v>
      </c>
      <c r="D403" s="57">
        <v>80</v>
      </c>
      <c r="E403" s="54">
        <v>70</v>
      </c>
      <c r="F403" s="52" t="s">
        <v>1427</v>
      </c>
      <c r="G403" s="51" t="s">
        <v>1428</v>
      </c>
      <c r="H403" s="50" t="s">
        <v>0</v>
      </c>
      <c r="I403" s="48" t="s">
        <v>3</v>
      </c>
      <c r="J403" s="46" t="s">
        <v>3</v>
      </c>
      <c r="K403" s="45">
        <v>4</v>
      </c>
      <c r="L403" s="42">
        <f t="shared" si="68"/>
        <v>4</v>
      </c>
      <c r="M403" s="344" t="s">
        <v>34</v>
      </c>
      <c r="N403" s="38">
        <f t="shared" si="69"/>
        <v>10</v>
      </c>
      <c r="O403" s="35">
        <f t="shared" si="70"/>
        <v>40</v>
      </c>
      <c r="P403" s="33">
        <f t="shared" si="72"/>
        <v>1281.0999999999999</v>
      </c>
      <c r="Q403" s="32">
        <f>ROUND(P403*1.2,2)</f>
        <v>1537.32</v>
      </c>
      <c r="R403" s="308"/>
      <c r="S403" s="308"/>
      <c r="U403" s="31" t="s">
        <v>1828</v>
      </c>
      <c r="V403" s="31" t="str">
        <f t="shared" si="71"/>
        <v>135275</v>
      </c>
      <c r="W403" s="31">
        <v>1281.0999999999999</v>
      </c>
      <c r="X403" s="2"/>
      <c r="Y403" s="347"/>
    </row>
    <row r="404" spans="1:25" ht="15" customHeight="1" x14ac:dyDescent="0.35">
      <c r="A404" s="56" t="s">
        <v>280</v>
      </c>
      <c r="B404" s="55" t="s">
        <v>1096</v>
      </c>
      <c r="C404" s="57">
        <v>1000</v>
      </c>
      <c r="D404" s="57">
        <v>80</v>
      </c>
      <c r="E404" s="54">
        <v>76</v>
      </c>
      <c r="F404" s="52" t="s">
        <v>1429</v>
      </c>
      <c r="G404" s="51" t="s">
        <v>1430</v>
      </c>
      <c r="H404" s="50" t="s">
        <v>0</v>
      </c>
      <c r="I404" s="48" t="s">
        <v>3</v>
      </c>
      <c r="J404" s="46" t="s">
        <v>3</v>
      </c>
      <c r="K404" s="45">
        <v>3</v>
      </c>
      <c r="L404" s="42">
        <f t="shared" si="68"/>
        <v>3</v>
      </c>
      <c r="M404" s="342" t="s">
        <v>34</v>
      </c>
      <c r="N404" s="38">
        <f t="shared" si="69"/>
        <v>14</v>
      </c>
      <c r="O404" s="35">
        <f t="shared" si="70"/>
        <v>42</v>
      </c>
      <c r="P404" s="33">
        <f t="shared" si="72"/>
        <v>1305</v>
      </c>
      <c r="Q404" s="32">
        <f t="shared" ref="Q404" si="73">ROUND(P404*1.2,2)</f>
        <v>1566</v>
      </c>
      <c r="R404" s="308"/>
      <c r="S404" s="308"/>
      <c r="U404" s="31" t="s">
        <v>1828</v>
      </c>
      <c r="V404" s="31" t="str">
        <f t="shared" si="71"/>
        <v>135281</v>
      </c>
      <c r="W404" s="31">
        <v>1305</v>
      </c>
      <c r="X404" s="2"/>
      <c r="Y404" s="347"/>
    </row>
    <row r="405" spans="1:25" ht="15" customHeight="1" x14ac:dyDescent="0.35">
      <c r="A405" s="56" t="s">
        <v>280</v>
      </c>
      <c r="B405" s="55" t="s">
        <v>1096</v>
      </c>
      <c r="C405" s="57">
        <v>1000</v>
      </c>
      <c r="D405" s="57">
        <v>80</v>
      </c>
      <c r="E405" s="54">
        <v>83</v>
      </c>
      <c r="F405" s="52" t="s">
        <v>1431</v>
      </c>
      <c r="G405" s="51" t="s">
        <v>1432</v>
      </c>
      <c r="H405" s="50" t="s">
        <v>0</v>
      </c>
      <c r="I405" s="48"/>
      <c r="J405" s="46" t="s">
        <v>3</v>
      </c>
      <c r="K405" s="45">
        <v>3</v>
      </c>
      <c r="L405" s="42">
        <f t="shared" si="68"/>
        <v>3</v>
      </c>
      <c r="M405" s="344" t="s">
        <v>34</v>
      </c>
      <c r="N405" s="38">
        <f t="shared" si="69"/>
        <v>14</v>
      </c>
      <c r="O405" s="35">
        <f t="shared" si="70"/>
        <v>42</v>
      </c>
      <c r="P405" s="33">
        <f t="shared" si="72"/>
        <v>1316</v>
      </c>
      <c r="Q405" s="32">
        <f>ROUND(P405*1.2,2)</f>
        <v>1579.2</v>
      </c>
      <c r="R405" s="308"/>
      <c r="S405" s="308"/>
      <c r="U405" s="31" t="s">
        <v>1828</v>
      </c>
      <c r="V405" s="31" t="str">
        <f t="shared" si="71"/>
        <v>134885</v>
      </c>
      <c r="W405" s="31">
        <v>1316</v>
      </c>
      <c r="X405" s="2"/>
      <c r="Y405" s="347"/>
    </row>
    <row r="406" spans="1:25" ht="15" customHeight="1" x14ac:dyDescent="0.35">
      <c r="A406" s="56" t="s">
        <v>280</v>
      </c>
      <c r="B406" s="55" t="s">
        <v>1096</v>
      </c>
      <c r="C406" s="57">
        <v>1000</v>
      </c>
      <c r="D406" s="57">
        <v>80</v>
      </c>
      <c r="E406" s="54">
        <v>89</v>
      </c>
      <c r="F406" s="52" t="s">
        <v>1433</v>
      </c>
      <c r="G406" s="51" t="s">
        <v>1434</v>
      </c>
      <c r="H406" s="50" t="s">
        <v>0</v>
      </c>
      <c r="I406" s="48" t="s">
        <v>3</v>
      </c>
      <c r="J406" s="46" t="s">
        <v>3</v>
      </c>
      <c r="K406" s="45">
        <v>3</v>
      </c>
      <c r="L406" s="42">
        <f t="shared" si="68"/>
        <v>3</v>
      </c>
      <c r="M406" s="342" t="s">
        <v>34</v>
      </c>
      <c r="N406" s="38">
        <f t="shared" si="69"/>
        <v>14</v>
      </c>
      <c r="O406" s="35">
        <f t="shared" si="70"/>
        <v>42</v>
      </c>
      <c r="P406" s="33">
        <f t="shared" si="72"/>
        <v>1330.6</v>
      </c>
      <c r="Q406" s="32">
        <f t="shared" ref="Q406" si="74">ROUND(P406*1.2,2)</f>
        <v>1596.72</v>
      </c>
      <c r="R406" s="308"/>
      <c r="S406" s="308"/>
      <c r="U406" s="31" t="s">
        <v>1828</v>
      </c>
      <c r="V406" s="31" t="str">
        <f t="shared" si="71"/>
        <v>135287</v>
      </c>
      <c r="W406" s="31">
        <v>1330.6</v>
      </c>
      <c r="X406" s="2"/>
      <c r="Y406" s="347"/>
    </row>
    <row r="407" spans="1:25" ht="15" customHeight="1" x14ac:dyDescent="0.35">
      <c r="A407" s="56" t="s">
        <v>280</v>
      </c>
      <c r="B407" s="55" t="s">
        <v>1096</v>
      </c>
      <c r="C407" s="57">
        <v>1000</v>
      </c>
      <c r="D407" s="57">
        <v>80</v>
      </c>
      <c r="E407" s="54">
        <v>102</v>
      </c>
      <c r="F407" s="52" t="s">
        <v>1435</v>
      </c>
      <c r="G407" s="51" t="s">
        <v>1436</v>
      </c>
      <c r="H407" s="50" t="s">
        <v>0</v>
      </c>
      <c r="I407" s="48"/>
      <c r="J407" s="46" t="s">
        <v>3</v>
      </c>
      <c r="K407" s="45">
        <v>3</v>
      </c>
      <c r="L407" s="42">
        <f t="shared" si="68"/>
        <v>3</v>
      </c>
      <c r="M407" s="344" t="s">
        <v>34</v>
      </c>
      <c r="N407" s="38">
        <f t="shared" si="69"/>
        <v>14</v>
      </c>
      <c r="O407" s="35">
        <f t="shared" si="70"/>
        <v>42</v>
      </c>
      <c r="P407" s="33">
        <f t="shared" si="72"/>
        <v>1347.7</v>
      </c>
      <c r="Q407" s="32">
        <f>ROUND(P407*1.2,2)</f>
        <v>1617.24</v>
      </c>
      <c r="R407" s="308"/>
      <c r="S407" s="308"/>
      <c r="U407" s="31" t="s">
        <v>1828</v>
      </c>
      <c r="V407" s="31" t="str">
        <f t="shared" si="71"/>
        <v>134901</v>
      </c>
      <c r="W407" s="31">
        <v>1347.7</v>
      </c>
      <c r="X407" s="2"/>
      <c r="Y407" s="347"/>
    </row>
    <row r="408" spans="1:25" ht="15" customHeight="1" x14ac:dyDescent="0.35">
      <c r="A408" s="56" t="s">
        <v>280</v>
      </c>
      <c r="B408" s="55" t="s">
        <v>1096</v>
      </c>
      <c r="C408" s="57">
        <v>1000</v>
      </c>
      <c r="D408" s="57">
        <v>80</v>
      </c>
      <c r="E408" s="54">
        <v>108</v>
      </c>
      <c r="F408" s="52" t="s">
        <v>1437</v>
      </c>
      <c r="G408" s="51" t="s">
        <v>1438</v>
      </c>
      <c r="H408" s="50" t="s">
        <v>0</v>
      </c>
      <c r="I408" s="48" t="s">
        <v>3</v>
      </c>
      <c r="J408" s="46" t="s">
        <v>3</v>
      </c>
      <c r="K408" s="45">
        <v>3</v>
      </c>
      <c r="L408" s="42">
        <f t="shared" si="68"/>
        <v>3</v>
      </c>
      <c r="M408" s="342" t="s">
        <v>34</v>
      </c>
      <c r="N408" s="38">
        <f t="shared" si="69"/>
        <v>14</v>
      </c>
      <c r="O408" s="35">
        <f t="shared" si="70"/>
        <v>42</v>
      </c>
      <c r="P408" s="33">
        <f t="shared" si="72"/>
        <v>1389.7</v>
      </c>
      <c r="Q408" s="32">
        <f t="shared" ref="Q408:Q415" si="75">ROUND(P408*1.2,2)</f>
        <v>1667.64</v>
      </c>
      <c r="R408" s="308"/>
      <c r="S408" s="308"/>
      <c r="U408" s="31" t="s">
        <v>1828</v>
      </c>
      <c r="V408" s="31" t="str">
        <f t="shared" si="71"/>
        <v>135293</v>
      </c>
      <c r="W408" s="31">
        <v>1389.7</v>
      </c>
      <c r="X408" s="2"/>
      <c r="Y408" s="347"/>
    </row>
    <row r="409" spans="1:25" ht="15" customHeight="1" x14ac:dyDescent="0.35">
      <c r="A409" s="56" t="s">
        <v>280</v>
      </c>
      <c r="B409" s="55" t="s">
        <v>1096</v>
      </c>
      <c r="C409" s="57">
        <v>1000</v>
      </c>
      <c r="D409" s="57">
        <v>80</v>
      </c>
      <c r="E409" s="54">
        <v>114</v>
      </c>
      <c r="F409" s="52" t="s">
        <v>1439</v>
      </c>
      <c r="G409" s="51" t="s">
        <v>1440</v>
      </c>
      <c r="H409" s="50" t="s">
        <v>0</v>
      </c>
      <c r="I409" s="48" t="s">
        <v>3</v>
      </c>
      <c r="J409" s="46" t="s">
        <v>3</v>
      </c>
      <c r="K409" s="45">
        <v>3</v>
      </c>
      <c r="L409" s="42">
        <f t="shared" si="68"/>
        <v>3</v>
      </c>
      <c r="M409" s="342" t="s">
        <v>34</v>
      </c>
      <c r="N409" s="38">
        <f t="shared" si="69"/>
        <v>14</v>
      </c>
      <c r="O409" s="35">
        <f t="shared" si="70"/>
        <v>42</v>
      </c>
      <c r="P409" s="33">
        <f t="shared" si="72"/>
        <v>1431.3</v>
      </c>
      <c r="Q409" s="32">
        <f t="shared" si="75"/>
        <v>1717.56</v>
      </c>
      <c r="R409" s="308"/>
      <c r="S409" s="308"/>
      <c r="U409" s="31" t="s">
        <v>1828</v>
      </c>
      <c r="V409" s="31" t="str">
        <f t="shared" si="71"/>
        <v>135299</v>
      </c>
      <c r="W409" s="31">
        <v>1431.3</v>
      </c>
      <c r="X409" s="2"/>
      <c r="Y409" s="347"/>
    </row>
    <row r="410" spans="1:25" ht="15" customHeight="1" x14ac:dyDescent="0.35">
      <c r="A410" s="56" t="s">
        <v>280</v>
      </c>
      <c r="B410" s="55" t="s">
        <v>1096</v>
      </c>
      <c r="C410" s="57">
        <v>1000</v>
      </c>
      <c r="D410" s="57">
        <v>80</v>
      </c>
      <c r="E410" s="54">
        <v>133</v>
      </c>
      <c r="F410" s="52" t="s">
        <v>1441</v>
      </c>
      <c r="G410" s="51" t="s">
        <v>1442</v>
      </c>
      <c r="H410" s="50" t="s">
        <v>0</v>
      </c>
      <c r="I410" s="48" t="s">
        <v>3</v>
      </c>
      <c r="J410" s="46" t="s">
        <v>3</v>
      </c>
      <c r="K410" s="45">
        <v>3</v>
      </c>
      <c r="L410" s="42">
        <f t="shared" si="68"/>
        <v>3</v>
      </c>
      <c r="M410" s="342" t="s">
        <v>34</v>
      </c>
      <c r="N410" s="38">
        <f t="shared" si="69"/>
        <v>14</v>
      </c>
      <c r="O410" s="35">
        <f t="shared" si="70"/>
        <v>42</v>
      </c>
      <c r="P410" s="33">
        <f t="shared" si="72"/>
        <v>1486.1</v>
      </c>
      <c r="Q410" s="32">
        <f t="shared" si="75"/>
        <v>1783.32</v>
      </c>
      <c r="R410" s="308"/>
      <c r="S410" s="308"/>
      <c r="U410" s="31" t="s">
        <v>1828</v>
      </c>
      <c r="V410" s="31" t="str">
        <f t="shared" si="71"/>
        <v>135305</v>
      </c>
      <c r="W410" s="31">
        <v>1486.1</v>
      </c>
      <c r="X410" s="2"/>
      <c r="Y410" s="347"/>
    </row>
    <row r="411" spans="1:25" ht="15" customHeight="1" x14ac:dyDescent="0.35">
      <c r="A411" s="56" t="s">
        <v>280</v>
      </c>
      <c r="B411" s="55" t="s">
        <v>1096</v>
      </c>
      <c r="C411" s="57">
        <v>1000</v>
      </c>
      <c r="D411" s="57">
        <v>80</v>
      </c>
      <c r="E411" s="54">
        <v>140</v>
      </c>
      <c r="F411" s="52" t="s">
        <v>1443</v>
      </c>
      <c r="G411" s="51" t="s">
        <v>1444</v>
      </c>
      <c r="H411" s="50" t="s">
        <v>0</v>
      </c>
      <c r="I411" s="48"/>
      <c r="J411" s="46" t="s">
        <v>3</v>
      </c>
      <c r="K411" s="45">
        <v>3</v>
      </c>
      <c r="L411" s="42">
        <f t="shared" si="68"/>
        <v>3</v>
      </c>
      <c r="M411" s="342" t="s">
        <v>34</v>
      </c>
      <c r="N411" s="38">
        <f t="shared" si="69"/>
        <v>14</v>
      </c>
      <c r="O411" s="35">
        <f t="shared" si="70"/>
        <v>42</v>
      </c>
      <c r="P411" s="33">
        <f t="shared" si="72"/>
        <v>1551.4</v>
      </c>
      <c r="Q411" s="32">
        <f t="shared" si="75"/>
        <v>1861.68</v>
      </c>
      <c r="R411" s="308"/>
      <c r="S411" s="308"/>
      <c r="U411" s="31" t="s">
        <v>1828</v>
      </c>
      <c r="V411" s="31" t="str">
        <f t="shared" si="71"/>
        <v>134933</v>
      </c>
      <c r="W411" s="31">
        <v>1551.4</v>
      </c>
      <c r="X411" s="2"/>
      <c r="Y411" s="347"/>
    </row>
    <row r="412" spans="1:25" ht="15" customHeight="1" x14ac:dyDescent="0.35">
      <c r="A412" s="56" t="s">
        <v>280</v>
      </c>
      <c r="B412" s="55" t="s">
        <v>1096</v>
      </c>
      <c r="C412" s="57">
        <v>1000</v>
      </c>
      <c r="D412" s="57">
        <v>80</v>
      </c>
      <c r="E412" s="54">
        <v>159</v>
      </c>
      <c r="F412" s="52" t="s">
        <v>1445</v>
      </c>
      <c r="G412" s="51" t="s">
        <v>1446</v>
      </c>
      <c r="H412" s="50" t="s">
        <v>0</v>
      </c>
      <c r="I412" s="48" t="s">
        <v>3</v>
      </c>
      <c r="J412" s="46" t="s">
        <v>3</v>
      </c>
      <c r="K412" s="45">
        <v>2</v>
      </c>
      <c r="L412" s="42">
        <f t="shared" si="68"/>
        <v>2</v>
      </c>
      <c r="M412" s="342" t="s">
        <v>34</v>
      </c>
      <c r="N412" s="38">
        <f t="shared" si="69"/>
        <v>20</v>
      </c>
      <c r="O412" s="35">
        <f t="shared" si="70"/>
        <v>40</v>
      </c>
      <c r="P412" s="33">
        <f t="shared" si="72"/>
        <v>1630.2</v>
      </c>
      <c r="Q412" s="32">
        <f t="shared" si="75"/>
        <v>1956.24</v>
      </c>
      <c r="R412" s="308"/>
      <c r="S412" s="308"/>
      <c r="U412" s="31" t="s">
        <v>1828</v>
      </c>
      <c r="V412" s="31" t="str">
        <f t="shared" si="71"/>
        <v>135311</v>
      </c>
      <c r="W412" s="31">
        <v>1630.2</v>
      </c>
      <c r="X412" s="2"/>
      <c r="Y412" s="347"/>
    </row>
    <row r="413" spans="1:25" ht="15" customHeight="1" x14ac:dyDescent="0.35">
      <c r="A413" s="56" t="s">
        <v>280</v>
      </c>
      <c r="B413" s="55" t="s">
        <v>1096</v>
      </c>
      <c r="C413" s="57">
        <v>1000</v>
      </c>
      <c r="D413" s="57">
        <v>80</v>
      </c>
      <c r="E413" s="54">
        <v>169</v>
      </c>
      <c r="F413" s="52" t="s">
        <v>1447</v>
      </c>
      <c r="G413" s="51" t="s">
        <v>1448</v>
      </c>
      <c r="H413" s="50" t="s">
        <v>0</v>
      </c>
      <c r="I413" s="48" t="s">
        <v>3</v>
      </c>
      <c r="J413" s="46" t="s">
        <v>3</v>
      </c>
      <c r="K413" s="45">
        <v>2</v>
      </c>
      <c r="L413" s="42">
        <f t="shared" si="68"/>
        <v>2</v>
      </c>
      <c r="M413" s="342" t="s">
        <v>34</v>
      </c>
      <c r="N413" s="38">
        <f t="shared" si="69"/>
        <v>20</v>
      </c>
      <c r="O413" s="35">
        <f t="shared" si="70"/>
        <v>40</v>
      </c>
      <c r="P413" s="33">
        <f t="shared" si="72"/>
        <v>1694.9</v>
      </c>
      <c r="Q413" s="32">
        <f t="shared" si="75"/>
        <v>2033.88</v>
      </c>
      <c r="R413" s="308"/>
      <c r="S413" s="308"/>
      <c r="U413" s="31" t="s">
        <v>1828</v>
      </c>
      <c r="V413" s="31" t="str">
        <f t="shared" si="71"/>
        <v>135317</v>
      </c>
      <c r="W413" s="31">
        <v>1694.9</v>
      </c>
      <c r="X413" s="2"/>
      <c r="Y413" s="347"/>
    </row>
    <row r="414" spans="1:25" ht="15" customHeight="1" x14ac:dyDescent="0.35">
      <c r="A414" s="56" t="s">
        <v>280</v>
      </c>
      <c r="B414" s="55" t="s">
        <v>1096</v>
      </c>
      <c r="C414" s="57">
        <v>1000</v>
      </c>
      <c r="D414" s="57">
        <v>80</v>
      </c>
      <c r="E414" s="54">
        <v>194</v>
      </c>
      <c r="F414" s="52" t="s">
        <v>1449</v>
      </c>
      <c r="G414" s="51" t="s">
        <v>1450</v>
      </c>
      <c r="H414" s="50" t="s">
        <v>0</v>
      </c>
      <c r="I414" s="48"/>
      <c r="J414" s="46" t="s">
        <v>3</v>
      </c>
      <c r="K414" s="45">
        <v>2</v>
      </c>
      <c r="L414" s="42">
        <f t="shared" si="68"/>
        <v>2</v>
      </c>
      <c r="M414" s="344" t="s">
        <v>34</v>
      </c>
      <c r="N414" s="38">
        <f t="shared" si="69"/>
        <v>20</v>
      </c>
      <c r="O414" s="35">
        <f t="shared" si="70"/>
        <v>40</v>
      </c>
      <c r="P414" s="33">
        <f t="shared" si="72"/>
        <v>1832.8</v>
      </c>
      <c r="Q414" s="32">
        <f t="shared" si="75"/>
        <v>2199.36</v>
      </c>
      <c r="R414" s="308"/>
      <c r="S414" s="308"/>
      <c r="U414" s="31" t="s">
        <v>1828</v>
      </c>
      <c r="V414" s="31" t="str">
        <f t="shared" si="71"/>
        <v>134956</v>
      </c>
      <c r="W414" s="31">
        <v>1832.8</v>
      </c>
      <c r="X414" s="2"/>
      <c r="Y414" s="347"/>
    </row>
    <row r="415" spans="1:25" ht="15" customHeight="1" x14ac:dyDescent="0.35">
      <c r="A415" s="56" t="s">
        <v>280</v>
      </c>
      <c r="B415" s="55" t="s">
        <v>1096</v>
      </c>
      <c r="C415" s="57">
        <v>1000</v>
      </c>
      <c r="D415" s="57">
        <v>80</v>
      </c>
      <c r="E415" s="54">
        <v>205</v>
      </c>
      <c r="F415" s="52" t="s">
        <v>1451</v>
      </c>
      <c r="G415" s="51" t="s">
        <v>1452</v>
      </c>
      <c r="H415" s="50" t="s">
        <v>0</v>
      </c>
      <c r="I415" s="48"/>
      <c r="J415" s="46" t="s">
        <v>3</v>
      </c>
      <c r="K415" s="45">
        <v>2</v>
      </c>
      <c r="L415" s="42">
        <f t="shared" si="68"/>
        <v>2</v>
      </c>
      <c r="M415" s="344" t="s">
        <v>34</v>
      </c>
      <c r="N415" s="38">
        <f t="shared" si="69"/>
        <v>20</v>
      </c>
      <c r="O415" s="35">
        <f t="shared" si="70"/>
        <v>40</v>
      </c>
      <c r="P415" s="33">
        <f t="shared" si="72"/>
        <v>1972.5</v>
      </c>
      <c r="Q415" s="32">
        <f t="shared" si="75"/>
        <v>2367</v>
      </c>
      <c r="R415" s="308"/>
      <c r="S415" s="308"/>
      <c r="U415" s="31" t="s">
        <v>1828</v>
      </c>
      <c r="V415" s="31" t="str">
        <f t="shared" si="71"/>
        <v>134964</v>
      </c>
      <c r="W415" s="31">
        <v>1972.5</v>
      </c>
      <c r="X415" s="2"/>
      <c r="Y415" s="347"/>
    </row>
    <row r="416" spans="1:25" ht="15" customHeight="1" x14ac:dyDescent="0.35">
      <c r="A416" s="56" t="s">
        <v>280</v>
      </c>
      <c r="B416" s="55" t="s">
        <v>1096</v>
      </c>
      <c r="C416" s="57">
        <v>1000</v>
      </c>
      <c r="D416" s="57">
        <v>80</v>
      </c>
      <c r="E416" s="54">
        <v>219</v>
      </c>
      <c r="F416" s="52" t="s">
        <v>1453</v>
      </c>
      <c r="G416" s="51" t="s">
        <v>1454</v>
      </c>
      <c r="H416" s="50" t="s">
        <v>0</v>
      </c>
      <c r="I416" s="48"/>
      <c r="J416" s="46" t="s">
        <v>3</v>
      </c>
      <c r="K416" s="45">
        <v>2</v>
      </c>
      <c r="L416" s="42">
        <f t="shared" si="68"/>
        <v>2</v>
      </c>
      <c r="M416" s="342" t="s">
        <v>34</v>
      </c>
      <c r="N416" s="38">
        <f t="shared" si="69"/>
        <v>20</v>
      </c>
      <c r="O416" s="35">
        <f t="shared" si="70"/>
        <v>40</v>
      </c>
      <c r="P416" s="33">
        <f t="shared" si="72"/>
        <v>2120.8000000000002</v>
      </c>
      <c r="Q416" s="32">
        <f t="shared" ref="Q416:Q422" si="76">ROUND(P416*1.2,2)</f>
        <v>2544.96</v>
      </c>
      <c r="R416" s="308"/>
      <c r="S416" s="308"/>
      <c r="U416" s="31" t="s">
        <v>1828</v>
      </c>
      <c r="V416" s="31" t="str">
        <f t="shared" si="71"/>
        <v>134970</v>
      </c>
      <c r="W416" s="31">
        <v>2120.8000000000002</v>
      </c>
      <c r="X416" s="2"/>
      <c r="Y416" s="347"/>
    </row>
    <row r="417" spans="1:25" ht="15" customHeight="1" x14ac:dyDescent="0.35">
      <c r="A417" s="56" t="s">
        <v>280</v>
      </c>
      <c r="B417" s="55" t="s">
        <v>1096</v>
      </c>
      <c r="C417" s="57">
        <v>1000</v>
      </c>
      <c r="D417" s="57">
        <v>80</v>
      </c>
      <c r="E417" s="54">
        <v>245</v>
      </c>
      <c r="F417" s="277" t="s">
        <v>549</v>
      </c>
      <c r="G417" s="51" t="s">
        <v>1455</v>
      </c>
      <c r="H417" s="50" t="s">
        <v>0</v>
      </c>
      <c r="I417" s="48"/>
      <c r="J417" s="46" t="s">
        <v>3</v>
      </c>
      <c r="K417" s="45">
        <v>2</v>
      </c>
      <c r="L417" s="42">
        <f t="shared" si="68"/>
        <v>2</v>
      </c>
      <c r="M417" s="344" t="s">
        <v>34</v>
      </c>
      <c r="N417" s="38">
        <f t="shared" si="69"/>
        <v>20</v>
      </c>
      <c r="O417" s="35">
        <f t="shared" si="70"/>
        <v>40</v>
      </c>
      <c r="P417" s="33">
        <f t="shared" si="72"/>
        <v>2393.4</v>
      </c>
      <c r="Q417" s="32">
        <f t="shared" si="76"/>
        <v>2872.08</v>
      </c>
      <c r="R417" s="308"/>
      <c r="S417" s="308"/>
      <c r="U417" s="31" t="s">
        <v>1828</v>
      </c>
      <c r="V417" s="31" t="str">
        <f t="shared" si="71"/>
        <v>no code</v>
      </c>
      <c r="W417" s="31">
        <v>2393.4</v>
      </c>
      <c r="X417" s="2"/>
      <c r="Y417" s="347"/>
    </row>
    <row r="418" spans="1:25" ht="15" customHeight="1" x14ac:dyDescent="0.35">
      <c r="A418" s="56" t="s">
        <v>280</v>
      </c>
      <c r="B418" s="55" t="s">
        <v>1096</v>
      </c>
      <c r="C418" s="57">
        <v>1000</v>
      </c>
      <c r="D418" s="54">
        <v>90</v>
      </c>
      <c r="E418" s="54">
        <v>35</v>
      </c>
      <c r="F418" s="52" t="s">
        <v>1456</v>
      </c>
      <c r="G418" s="51" t="s">
        <v>1457</v>
      </c>
      <c r="H418" s="50" t="s">
        <v>0</v>
      </c>
      <c r="I418" s="48"/>
      <c r="J418" s="46" t="s">
        <v>3</v>
      </c>
      <c r="K418" s="45">
        <v>4</v>
      </c>
      <c r="L418" s="42">
        <f t="shared" si="68"/>
        <v>4</v>
      </c>
      <c r="M418" s="344" t="s">
        <v>34</v>
      </c>
      <c r="N418" s="38">
        <f t="shared" si="69"/>
        <v>10</v>
      </c>
      <c r="O418" s="35">
        <f t="shared" si="70"/>
        <v>40</v>
      </c>
      <c r="P418" s="33">
        <f t="shared" si="72"/>
        <v>1134.5</v>
      </c>
      <c r="Q418" s="32">
        <f t="shared" si="76"/>
        <v>1361.4</v>
      </c>
      <c r="R418" s="308"/>
      <c r="S418" s="308"/>
      <c r="U418" s="31" t="s">
        <v>1828</v>
      </c>
      <c r="V418" s="31" t="str">
        <f t="shared" si="71"/>
        <v>134833</v>
      </c>
      <c r="W418" s="31">
        <v>1134.5</v>
      </c>
      <c r="X418" s="2"/>
      <c r="Y418" s="347"/>
    </row>
    <row r="419" spans="1:25" ht="15" customHeight="1" x14ac:dyDescent="0.35">
      <c r="A419" s="56" t="s">
        <v>280</v>
      </c>
      <c r="B419" s="55" t="s">
        <v>1096</v>
      </c>
      <c r="C419" s="57">
        <v>1000</v>
      </c>
      <c r="D419" s="57">
        <v>90</v>
      </c>
      <c r="E419" s="54">
        <v>42</v>
      </c>
      <c r="F419" s="52" t="s">
        <v>1458</v>
      </c>
      <c r="G419" s="51" t="s">
        <v>1459</v>
      </c>
      <c r="H419" s="50" t="s">
        <v>0</v>
      </c>
      <c r="I419" s="48"/>
      <c r="J419" s="46" t="s">
        <v>3</v>
      </c>
      <c r="K419" s="45">
        <v>4</v>
      </c>
      <c r="L419" s="42">
        <f t="shared" si="68"/>
        <v>4</v>
      </c>
      <c r="M419" s="344" t="s">
        <v>34</v>
      </c>
      <c r="N419" s="38">
        <f t="shared" si="69"/>
        <v>10</v>
      </c>
      <c r="O419" s="35">
        <f t="shared" si="70"/>
        <v>40</v>
      </c>
      <c r="P419" s="33">
        <f t="shared" si="72"/>
        <v>1225.2</v>
      </c>
      <c r="Q419" s="32">
        <f t="shared" si="76"/>
        <v>1470.24</v>
      </c>
      <c r="R419" s="308"/>
      <c r="S419" s="308"/>
      <c r="U419" s="31" t="s">
        <v>1828</v>
      </c>
      <c r="V419" s="31" t="str">
        <f t="shared" si="71"/>
        <v>134840</v>
      </c>
      <c r="W419" s="31">
        <v>1225.2</v>
      </c>
      <c r="X419" s="2"/>
      <c r="Y419" s="347"/>
    </row>
    <row r="420" spans="1:25" ht="15" customHeight="1" x14ac:dyDescent="0.35">
      <c r="A420" s="56" t="s">
        <v>280</v>
      </c>
      <c r="B420" s="55" t="s">
        <v>1096</v>
      </c>
      <c r="C420" s="57">
        <v>1000</v>
      </c>
      <c r="D420" s="57">
        <v>90</v>
      </c>
      <c r="E420" s="54">
        <v>48</v>
      </c>
      <c r="F420" s="52" t="s">
        <v>1460</v>
      </c>
      <c r="G420" s="51" t="s">
        <v>1461</v>
      </c>
      <c r="H420" s="50" t="s">
        <v>0</v>
      </c>
      <c r="I420" s="48"/>
      <c r="J420" s="46" t="s">
        <v>3</v>
      </c>
      <c r="K420" s="45">
        <v>4</v>
      </c>
      <c r="L420" s="42">
        <f t="shared" si="68"/>
        <v>4</v>
      </c>
      <c r="M420" s="344" t="s">
        <v>34</v>
      </c>
      <c r="N420" s="38">
        <f t="shared" si="69"/>
        <v>10</v>
      </c>
      <c r="O420" s="35">
        <f t="shared" si="70"/>
        <v>40</v>
      </c>
      <c r="P420" s="33">
        <f t="shared" si="72"/>
        <v>1319.1</v>
      </c>
      <c r="Q420" s="32">
        <f t="shared" si="76"/>
        <v>1582.92</v>
      </c>
      <c r="R420" s="308"/>
      <c r="S420" s="308"/>
      <c r="U420" s="31" t="s">
        <v>1828</v>
      </c>
      <c r="V420" s="31" t="str">
        <f t="shared" si="71"/>
        <v>134848</v>
      </c>
      <c r="W420" s="31">
        <v>1319.1</v>
      </c>
      <c r="X420" s="2"/>
      <c r="Y420" s="347"/>
    </row>
    <row r="421" spans="1:25" ht="15" customHeight="1" x14ac:dyDescent="0.35">
      <c r="A421" s="56" t="s">
        <v>280</v>
      </c>
      <c r="B421" s="55" t="s">
        <v>1096</v>
      </c>
      <c r="C421" s="57">
        <v>1000</v>
      </c>
      <c r="D421" s="57">
        <v>90</v>
      </c>
      <c r="E421" s="54">
        <v>57</v>
      </c>
      <c r="F421" s="52" t="s">
        <v>1462</v>
      </c>
      <c r="G421" s="51" t="s">
        <v>1463</v>
      </c>
      <c r="H421" s="50" t="s">
        <v>0</v>
      </c>
      <c r="I421" s="48"/>
      <c r="J421" s="46" t="s">
        <v>3</v>
      </c>
      <c r="K421" s="45">
        <v>3</v>
      </c>
      <c r="L421" s="42">
        <f t="shared" si="68"/>
        <v>3</v>
      </c>
      <c r="M421" s="344" t="s">
        <v>34</v>
      </c>
      <c r="N421" s="38">
        <f t="shared" si="69"/>
        <v>14</v>
      </c>
      <c r="O421" s="35">
        <f t="shared" si="70"/>
        <v>42</v>
      </c>
      <c r="P421" s="33">
        <f t="shared" si="72"/>
        <v>1403.8</v>
      </c>
      <c r="Q421" s="32">
        <f t="shared" si="76"/>
        <v>1684.56</v>
      </c>
      <c r="R421" s="308"/>
      <c r="S421" s="308"/>
      <c r="U421" s="31" t="s">
        <v>1828</v>
      </c>
      <c r="V421" s="31" t="str">
        <f t="shared" si="71"/>
        <v>134856</v>
      </c>
      <c r="W421" s="31">
        <v>1403.8</v>
      </c>
      <c r="X421" s="2"/>
      <c r="Y421" s="347"/>
    </row>
    <row r="422" spans="1:25" ht="15" customHeight="1" x14ac:dyDescent="0.35">
      <c r="A422" s="56" t="s">
        <v>280</v>
      </c>
      <c r="B422" s="55" t="s">
        <v>1096</v>
      </c>
      <c r="C422" s="57">
        <v>1000</v>
      </c>
      <c r="D422" s="57">
        <v>90</v>
      </c>
      <c r="E422" s="54">
        <v>60</v>
      </c>
      <c r="F422" s="52" t="s">
        <v>1464</v>
      </c>
      <c r="G422" s="51" t="s">
        <v>1465</v>
      </c>
      <c r="H422" s="50" t="s">
        <v>0</v>
      </c>
      <c r="I422" s="48"/>
      <c r="J422" s="46" t="s">
        <v>3</v>
      </c>
      <c r="K422" s="45">
        <v>3</v>
      </c>
      <c r="L422" s="42">
        <f t="shared" si="68"/>
        <v>3</v>
      </c>
      <c r="M422" s="344" t="s">
        <v>34</v>
      </c>
      <c r="N422" s="38">
        <f t="shared" si="69"/>
        <v>14</v>
      </c>
      <c r="O422" s="35">
        <f t="shared" si="70"/>
        <v>42</v>
      </c>
      <c r="P422" s="33">
        <f t="shared" si="72"/>
        <v>1421.9</v>
      </c>
      <c r="Q422" s="32">
        <f t="shared" si="76"/>
        <v>1706.28</v>
      </c>
      <c r="R422" s="308"/>
      <c r="S422" s="308"/>
      <c r="U422" s="31" t="s">
        <v>1828</v>
      </c>
      <c r="V422" s="31" t="str">
        <f t="shared" si="71"/>
        <v>134862</v>
      </c>
      <c r="W422" s="31">
        <v>1421.9</v>
      </c>
      <c r="X422" s="2"/>
      <c r="Y422" s="347"/>
    </row>
    <row r="423" spans="1:25" ht="15" customHeight="1" x14ac:dyDescent="0.35">
      <c r="A423" s="56" t="s">
        <v>280</v>
      </c>
      <c r="B423" s="55" t="s">
        <v>1096</v>
      </c>
      <c r="C423" s="57">
        <v>1000</v>
      </c>
      <c r="D423" s="57">
        <v>90</v>
      </c>
      <c r="E423" s="54">
        <v>64</v>
      </c>
      <c r="F423" s="52" t="s">
        <v>1466</v>
      </c>
      <c r="G423" s="51" t="s">
        <v>1467</v>
      </c>
      <c r="H423" s="50" t="s">
        <v>0</v>
      </c>
      <c r="I423" s="48"/>
      <c r="J423" s="46" t="s">
        <v>3</v>
      </c>
      <c r="K423" s="45">
        <v>3</v>
      </c>
      <c r="L423" s="42">
        <f t="shared" si="68"/>
        <v>3</v>
      </c>
      <c r="M423" s="342" t="s">
        <v>34</v>
      </c>
      <c r="N423" s="38">
        <f t="shared" si="69"/>
        <v>14</v>
      </c>
      <c r="O423" s="35">
        <f t="shared" si="70"/>
        <v>42</v>
      </c>
      <c r="P423" s="33">
        <f t="shared" si="72"/>
        <v>1448.5</v>
      </c>
      <c r="Q423" s="32">
        <f t="shared" ref="Q423" si="77">ROUND(P423*1.2,2)</f>
        <v>1738.2</v>
      </c>
      <c r="R423" s="308"/>
      <c r="S423" s="308"/>
      <c r="U423" s="31" t="s">
        <v>1828</v>
      </c>
      <c r="V423" s="31" t="str">
        <f t="shared" si="71"/>
        <v>259054</v>
      </c>
      <c r="W423" s="31">
        <v>1448.5</v>
      </c>
      <c r="X423" s="2"/>
      <c r="Y423" s="347"/>
    </row>
    <row r="424" spans="1:25" ht="15" customHeight="1" x14ac:dyDescent="0.35">
      <c r="A424" s="56" t="s">
        <v>280</v>
      </c>
      <c r="B424" s="55" t="s">
        <v>1096</v>
      </c>
      <c r="C424" s="57">
        <v>1000</v>
      </c>
      <c r="D424" s="57">
        <v>90</v>
      </c>
      <c r="E424" s="54">
        <v>70</v>
      </c>
      <c r="F424" s="52" t="s">
        <v>1468</v>
      </c>
      <c r="G424" s="51" t="s">
        <v>1469</v>
      </c>
      <c r="H424" s="50" t="s">
        <v>0</v>
      </c>
      <c r="I424" s="48"/>
      <c r="J424" s="46" t="s">
        <v>3</v>
      </c>
      <c r="K424" s="45">
        <v>3</v>
      </c>
      <c r="L424" s="42">
        <f t="shared" si="68"/>
        <v>3</v>
      </c>
      <c r="M424" s="344" t="s">
        <v>34</v>
      </c>
      <c r="N424" s="38">
        <f t="shared" si="69"/>
        <v>14</v>
      </c>
      <c r="O424" s="35">
        <f t="shared" si="70"/>
        <v>42</v>
      </c>
      <c r="P424" s="33">
        <f t="shared" si="72"/>
        <v>1473.1</v>
      </c>
      <c r="Q424" s="32">
        <f>ROUND(P424*1.2,2)</f>
        <v>1767.72</v>
      </c>
      <c r="R424" s="308"/>
      <c r="S424" s="308"/>
      <c r="U424" s="31" t="s">
        <v>1828</v>
      </c>
      <c r="V424" s="31" t="str">
        <f t="shared" si="71"/>
        <v>134870</v>
      </c>
      <c r="W424" s="31">
        <v>1473.1</v>
      </c>
      <c r="X424" s="2"/>
      <c r="Y424" s="347"/>
    </row>
    <row r="425" spans="1:25" ht="15" customHeight="1" x14ac:dyDescent="0.35">
      <c r="A425" s="56" t="s">
        <v>280</v>
      </c>
      <c r="B425" s="55" t="s">
        <v>1096</v>
      </c>
      <c r="C425" s="57">
        <v>1000</v>
      </c>
      <c r="D425" s="57">
        <v>90</v>
      </c>
      <c r="E425" s="54">
        <v>76</v>
      </c>
      <c r="F425" s="52" t="s">
        <v>1470</v>
      </c>
      <c r="G425" s="51" t="s">
        <v>1471</v>
      </c>
      <c r="H425" s="50" t="s">
        <v>0</v>
      </c>
      <c r="I425" s="48"/>
      <c r="J425" s="46" t="s">
        <v>3</v>
      </c>
      <c r="K425" s="45">
        <v>3</v>
      </c>
      <c r="L425" s="42">
        <f t="shared" si="68"/>
        <v>3</v>
      </c>
      <c r="M425" s="342" t="s">
        <v>34</v>
      </c>
      <c r="N425" s="38">
        <f t="shared" si="69"/>
        <v>14</v>
      </c>
      <c r="O425" s="35">
        <f t="shared" si="70"/>
        <v>42</v>
      </c>
      <c r="P425" s="33">
        <f t="shared" si="72"/>
        <v>1502.2</v>
      </c>
      <c r="Q425" s="32">
        <f t="shared" ref="Q425" si="78">ROUND(P425*1.2,2)</f>
        <v>1802.64</v>
      </c>
      <c r="R425" s="308"/>
      <c r="S425" s="308"/>
      <c r="U425" s="31" t="s">
        <v>1828</v>
      </c>
      <c r="V425" s="31" t="str">
        <f t="shared" si="71"/>
        <v>134878</v>
      </c>
      <c r="W425" s="31">
        <v>1502.2</v>
      </c>
      <c r="X425" s="2"/>
      <c r="Y425" s="347"/>
    </row>
    <row r="426" spans="1:25" ht="15" customHeight="1" x14ac:dyDescent="0.35">
      <c r="A426" s="56" t="s">
        <v>280</v>
      </c>
      <c r="B426" s="55" t="s">
        <v>1096</v>
      </c>
      <c r="C426" s="57">
        <v>1000</v>
      </c>
      <c r="D426" s="57">
        <v>90</v>
      </c>
      <c r="E426" s="54">
        <v>83</v>
      </c>
      <c r="F426" s="52" t="s">
        <v>1472</v>
      </c>
      <c r="G426" s="51" t="s">
        <v>1473</v>
      </c>
      <c r="H426" s="50" t="s">
        <v>0</v>
      </c>
      <c r="I426" s="48"/>
      <c r="J426" s="46" t="s">
        <v>3</v>
      </c>
      <c r="K426" s="45">
        <v>3</v>
      </c>
      <c r="L426" s="42">
        <f t="shared" si="68"/>
        <v>3</v>
      </c>
      <c r="M426" s="344" t="s">
        <v>34</v>
      </c>
      <c r="N426" s="38">
        <f t="shared" si="69"/>
        <v>14</v>
      </c>
      <c r="O426" s="35">
        <f t="shared" si="70"/>
        <v>42</v>
      </c>
      <c r="P426" s="33">
        <f t="shared" si="72"/>
        <v>1536.3</v>
      </c>
      <c r="Q426" s="32">
        <f>ROUND(P426*1.2,2)</f>
        <v>1843.56</v>
      </c>
      <c r="R426" s="308"/>
      <c r="S426" s="308"/>
      <c r="U426" s="31" t="s">
        <v>1828</v>
      </c>
      <c r="V426" s="31" t="str">
        <f t="shared" si="71"/>
        <v>134886</v>
      </c>
      <c r="W426" s="31">
        <v>1536.3</v>
      </c>
      <c r="X426" s="2"/>
      <c r="Y426" s="347"/>
    </row>
    <row r="427" spans="1:25" ht="15" customHeight="1" x14ac:dyDescent="0.35">
      <c r="A427" s="56" t="s">
        <v>280</v>
      </c>
      <c r="B427" s="55" t="s">
        <v>1096</v>
      </c>
      <c r="C427" s="57">
        <v>1000</v>
      </c>
      <c r="D427" s="57">
        <v>90</v>
      </c>
      <c r="E427" s="54">
        <v>89</v>
      </c>
      <c r="F427" s="52" t="s">
        <v>1474</v>
      </c>
      <c r="G427" s="51" t="s">
        <v>1475</v>
      </c>
      <c r="H427" s="50" t="s">
        <v>0</v>
      </c>
      <c r="I427" s="48"/>
      <c r="J427" s="46" t="s">
        <v>3</v>
      </c>
      <c r="K427" s="45">
        <v>3</v>
      </c>
      <c r="L427" s="42">
        <f t="shared" si="68"/>
        <v>3</v>
      </c>
      <c r="M427" s="342" t="s">
        <v>34</v>
      </c>
      <c r="N427" s="38">
        <f t="shared" si="69"/>
        <v>14</v>
      </c>
      <c r="O427" s="35">
        <f t="shared" si="70"/>
        <v>42</v>
      </c>
      <c r="P427" s="33">
        <f t="shared" si="72"/>
        <v>1568.4</v>
      </c>
      <c r="Q427" s="32">
        <f t="shared" ref="Q427" si="79">ROUND(P427*1.2,2)</f>
        <v>1882.08</v>
      </c>
      <c r="R427" s="308"/>
      <c r="S427" s="308"/>
      <c r="U427" s="31" t="s">
        <v>1828</v>
      </c>
      <c r="V427" s="31" t="str">
        <f t="shared" si="71"/>
        <v>134894</v>
      </c>
      <c r="W427" s="31">
        <v>1568.4</v>
      </c>
      <c r="X427" s="2"/>
      <c r="Y427" s="347"/>
    </row>
    <row r="428" spans="1:25" ht="15" customHeight="1" x14ac:dyDescent="0.35">
      <c r="A428" s="56" t="s">
        <v>280</v>
      </c>
      <c r="B428" s="55" t="s">
        <v>1096</v>
      </c>
      <c r="C428" s="57">
        <v>1000</v>
      </c>
      <c r="D428" s="57">
        <v>90</v>
      </c>
      <c r="E428" s="54">
        <v>102</v>
      </c>
      <c r="F428" s="52" t="s">
        <v>1476</v>
      </c>
      <c r="G428" s="51" t="s">
        <v>1477</v>
      </c>
      <c r="H428" s="50" t="s">
        <v>0</v>
      </c>
      <c r="I428" s="48"/>
      <c r="J428" s="46" t="s">
        <v>3</v>
      </c>
      <c r="K428" s="45">
        <v>3</v>
      </c>
      <c r="L428" s="42">
        <f t="shared" si="68"/>
        <v>3</v>
      </c>
      <c r="M428" s="344" t="s">
        <v>34</v>
      </c>
      <c r="N428" s="38">
        <f t="shared" si="69"/>
        <v>14</v>
      </c>
      <c r="O428" s="35">
        <f t="shared" si="70"/>
        <v>42</v>
      </c>
      <c r="P428" s="33">
        <f t="shared" si="72"/>
        <v>1600.9</v>
      </c>
      <c r="Q428" s="32">
        <f>ROUND(P428*1.2,2)</f>
        <v>1921.08</v>
      </c>
      <c r="R428" s="308"/>
      <c r="S428" s="308"/>
      <c r="U428" s="31" t="s">
        <v>1828</v>
      </c>
      <c r="V428" s="31" t="str">
        <f t="shared" si="71"/>
        <v>134902</v>
      </c>
      <c r="W428" s="31">
        <v>1600.9</v>
      </c>
      <c r="X428" s="2"/>
      <c r="Y428" s="347"/>
    </row>
    <row r="429" spans="1:25" ht="15" customHeight="1" x14ac:dyDescent="0.35">
      <c r="A429" s="56" t="s">
        <v>280</v>
      </c>
      <c r="B429" s="55" t="s">
        <v>1096</v>
      </c>
      <c r="C429" s="57">
        <v>1000</v>
      </c>
      <c r="D429" s="57">
        <v>90</v>
      </c>
      <c r="E429" s="54">
        <v>108</v>
      </c>
      <c r="F429" s="52" t="s">
        <v>1478</v>
      </c>
      <c r="G429" s="51" t="s">
        <v>1479</v>
      </c>
      <c r="H429" s="50" t="s">
        <v>0</v>
      </c>
      <c r="I429" s="48"/>
      <c r="J429" s="46" t="s">
        <v>3</v>
      </c>
      <c r="K429" s="45">
        <v>3</v>
      </c>
      <c r="L429" s="42">
        <f t="shared" si="68"/>
        <v>3</v>
      </c>
      <c r="M429" s="342" t="s">
        <v>34</v>
      </c>
      <c r="N429" s="38">
        <f t="shared" si="69"/>
        <v>14</v>
      </c>
      <c r="O429" s="35">
        <f t="shared" si="70"/>
        <v>42</v>
      </c>
      <c r="P429" s="33">
        <f t="shared" si="72"/>
        <v>1642.5</v>
      </c>
      <c r="Q429" s="32">
        <f t="shared" ref="Q429:Q431" si="80">ROUND(P429*1.2,2)</f>
        <v>1971</v>
      </c>
      <c r="R429" s="308"/>
      <c r="S429" s="308"/>
      <c r="U429" s="31" t="s">
        <v>1828</v>
      </c>
      <c r="V429" s="31" t="str">
        <f t="shared" si="71"/>
        <v>134910</v>
      </c>
      <c r="W429" s="31">
        <v>1642.5</v>
      </c>
      <c r="X429" s="2"/>
      <c r="Y429" s="347"/>
    </row>
    <row r="430" spans="1:25" ht="15" customHeight="1" x14ac:dyDescent="0.35">
      <c r="A430" s="56" t="s">
        <v>280</v>
      </c>
      <c r="B430" s="55" t="s">
        <v>1096</v>
      </c>
      <c r="C430" s="57">
        <v>1000</v>
      </c>
      <c r="D430" s="57">
        <v>90</v>
      </c>
      <c r="E430" s="54">
        <v>114</v>
      </c>
      <c r="F430" s="52" t="s">
        <v>1480</v>
      </c>
      <c r="G430" s="51" t="s">
        <v>1481</v>
      </c>
      <c r="H430" s="50" t="s">
        <v>0</v>
      </c>
      <c r="I430" s="48"/>
      <c r="J430" s="46" t="s">
        <v>3</v>
      </c>
      <c r="K430" s="45">
        <v>3</v>
      </c>
      <c r="L430" s="42">
        <f t="shared" si="68"/>
        <v>3</v>
      </c>
      <c r="M430" s="342" t="s">
        <v>34</v>
      </c>
      <c r="N430" s="38">
        <f t="shared" si="69"/>
        <v>14</v>
      </c>
      <c r="O430" s="35">
        <f t="shared" si="70"/>
        <v>42</v>
      </c>
      <c r="P430" s="33">
        <f t="shared" si="72"/>
        <v>1717.3</v>
      </c>
      <c r="Q430" s="32">
        <f t="shared" si="80"/>
        <v>2060.7600000000002</v>
      </c>
      <c r="R430" s="308"/>
      <c r="S430" s="308"/>
      <c r="U430" s="31" t="s">
        <v>1828</v>
      </c>
      <c r="V430" s="31" t="str">
        <f t="shared" si="71"/>
        <v>134918</v>
      </c>
      <c r="W430" s="31">
        <v>1717.3</v>
      </c>
      <c r="X430" s="2"/>
      <c r="Y430" s="347"/>
    </row>
    <row r="431" spans="1:25" ht="15" customHeight="1" x14ac:dyDescent="0.35">
      <c r="A431" s="56" t="s">
        <v>280</v>
      </c>
      <c r="B431" s="55" t="s">
        <v>1096</v>
      </c>
      <c r="C431" s="57">
        <v>1000</v>
      </c>
      <c r="D431" s="57">
        <v>90</v>
      </c>
      <c r="E431" s="54">
        <v>133</v>
      </c>
      <c r="F431" s="52" t="s">
        <v>1482</v>
      </c>
      <c r="G431" s="51" t="s">
        <v>1483</v>
      </c>
      <c r="H431" s="50" t="s">
        <v>0</v>
      </c>
      <c r="I431" s="48"/>
      <c r="J431" s="46" t="s">
        <v>3</v>
      </c>
      <c r="K431" s="45">
        <v>2</v>
      </c>
      <c r="L431" s="42">
        <f t="shared" si="68"/>
        <v>2</v>
      </c>
      <c r="M431" s="342" t="s">
        <v>34</v>
      </c>
      <c r="N431" s="38">
        <f t="shared" si="69"/>
        <v>20</v>
      </c>
      <c r="O431" s="35">
        <f t="shared" si="70"/>
        <v>40</v>
      </c>
      <c r="P431" s="33">
        <f t="shared" si="72"/>
        <v>1789.5</v>
      </c>
      <c r="Q431" s="32">
        <f t="shared" si="80"/>
        <v>2147.4</v>
      </c>
      <c r="R431" s="308"/>
      <c r="S431" s="308"/>
      <c r="U431" s="31" t="s">
        <v>1828</v>
      </c>
      <c r="V431" s="31" t="str">
        <f t="shared" si="71"/>
        <v>134926</v>
      </c>
      <c r="W431" s="31">
        <v>1789.5</v>
      </c>
      <c r="X431" s="2"/>
      <c r="Y431" s="347"/>
    </row>
    <row r="432" spans="1:25" ht="15" customHeight="1" x14ac:dyDescent="0.35">
      <c r="A432" s="56" t="s">
        <v>280</v>
      </c>
      <c r="B432" s="55" t="s">
        <v>1096</v>
      </c>
      <c r="C432" s="57">
        <v>1000</v>
      </c>
      <c r="D432" s="57">
        <v>90</v>
      </c>
      <c r="E432" s="54">
        <v>140</v>
      </c>
      <c r="F432" s="52" t="s">
        <v>1484</v>
      </c>
      <c r="G432" s="51" t="s">
        <v>1485</v>
      </c>
      <c r="H432" s="50" t="s">
        <v>0</v>
      </c>
      <c r="I432" s="48"/>
      <c r="J432" s="46" t="s">
        <v>3</v>
      </c>
      <c r="K432" s="45">
        <v>2</v>
      </c>
      <c r="L432" s="42">
        <f t="shared" si="68"/>
        <v>2</v>
      </c>
      <c r="M432" s="344" t="s">
        <v>34</v>
      </c>
      <c r="N432" s="38">
        <f t="shared" si="69"/>
        <v>20</v>
      </c>
      <c r="O432" s="35">
        <f t="shared" si="70"/>
        <v>40</v>
      </c>
      <c r="P432" s="33">
        <f t="shared" si="72"/>
        <v>1853.7</v>
      </c>
      <c r="Q432" s="32">
        <f>ROUND(P432*1.2,2)</f>
        <v>2224.44</v>
      </c>
      <c r="R432" s="308"/>
      <c r="S432" s="308"/>
      <c r="U432" s="31" t="s">
        <v>1828</v>
      </c>
      <c r="V432" s="31" t="str">
        <f t="shared" si="71"/>
        <v>134934</v>
      </c>
      <c r="W432" s="31">
        <v>1853.7</v>
      </c>
      <c r="X432" s="2"/>
      <c r="Y432" s="347"/>
    </row>
    <row r="433" spans="1:25" ht="15" customHeight="1" x14ac:dyDescent="0.35">
      <c r="A433" s="56" t="s">
        <v>280</v>
      </c>
      <c r="B433" s="55" t="s">
        <v>1096</v>
      </c>
      <c r="C433" s="57">
        <v>1000</v>
      </c>
      <c r="D433" s="57">
        <v>90</v>
      </c>
      <c r="E433" s="54">
        <v>159</v>
      </c>
      <c r="F433" s="52" t="s">
        <v>1486</v>
      </c>
      <c r="G433" s="51" t="s">
        <v>1487</v>
      </c>
      <c r="H433" s="50" t="s">
        <v>0</v>
      </c>
      <c r="I433" s="48"/>
      <c r="J433" s="46" t="s">
        <v>3</v>
      </c>
      <c r="K433" s="45">
        <v>2</v>
      </c>
      <c r="L433" s="42">
        <f t="shared" si="68"/>
        <v>2</v>
      </c>
      <c r="M433" s="342" t="s">
        <v>34</v>
      </c>
      <c r="N433" s="38">
        <f t="shared" si="69"/>
        <v>20</v>
      </c>
      <c r="O433" s="35">
        <f t="shared" si="70"/>
        <v>40</v>
      </c>
      <c r="P433" s="33">
        <f t="shared" si="72"/>
        <v>1926.3</v>
      </c>
      <c r="Q433" s="32">
        <f t="shared" ref="Q433:Q436" si="81">ROUND(P433*1.2,2)</f>
        <v>2311.56</v>
      </c>
      <c r="R433" s="308"/>
      <c r="S433" s="308"/>
      <c r="U433" s="31" t="s">
        <v>1828</v>
      </c>
      <c r="V433" s="31" t="str">
        <f t="shared" si="71"/>
        <v>134942</v>
      </c>
      <c r="W433" s="31">
        <v>1926.3</v>
      </c>
      <c r="X433" s="2"/>
      <c r="Y433" s="347"/>
    </row>
    <row r="434" spans="1:25" ht="15" customHeight="1" x14ac:dyDescent="0.35">
      <c r="A434" s="56" t="s">
        <v>280</v>
      </c>
      <c r="B434" s="55" t="s">
        <v>1096</v>
      </c>
      <c r="C434" s="57">
        <v>1000</v>
      </c>
      <c r="D434" s="57">
        <v>90</v>
      </c>
      <c r="E434" s="54">
        <v>169</v>
      </c>
      <c r="F434" s="52" t="s">
        <v>1488</v>
      </c>
      <c r="G434" s="51" t="s">
        <v>1489</v>
      </c>
      <c r="H434" s="50" t="s">
        <v>0</v>
      </c>
      <c r="I434" s="48"/>
      <c r="J434" s="46" t="s">
        <v>3</v>
      </c>
      <c r="K434" s="45">
        <v>2</v>
      </c>
      <c r="L434" s="42">
        <f t="shared" si="68"/>
        <v>2</v>
      </c>
      <c r="M434" s="344" t="s">
        <v>34</v>
      </c>
      <c r="N434" s="38">
        <f t="shared" si="69"/>
        <v>20</v>
      </c>
      <c r="O434" s="35">
        <f t="shared" si="70"/>
        <v>40</v>
      </c>
      <c r="P434" s="33">
        <f t="shared" si="72"/>
        <v>2010.8</v>
      </c>
      <c r="Q434" s="32">
        <f t="shared" si="81"/>
        <v>2412.96</v>
      </c>
      <c r="R434" s="308"/>
      <c r="S434" s="308"/>
      <c r="U434" s="31" t="s">
        <v>1828</v>
      </c>
      <c r="V434" s="31" t="str">
        <f t="shared" si="71"/>
        <v>234234</v>
      </c>
      <c r="W434" s="31">
        <v>2010.8</v>
      </c>
      <c r="X434" s="2"/>
      <c r="Y434" s="347"/>
    </row>
    <row r="435" spans="1:25" ht="15" customHeight="1" x14ac:dyDescent="0.35">
      <c r="A435" s="56" t="s">
        <v>280</v>
      </c>
      <c r="B435" s="55" t="s">
        <v>1096</v>
      </c>
      <c r="C435" s="57">
        <v>1000</v>
      </c>
      <c r="D435" s="57">
        <v>90</v>
      </c>
      <c r="E435" s="54">
        <v>194</v>
      </c>
      <c r="F435" s="52" t="s">
        <v>1490</v>
      </c>
      <c r="G435" s="51" t="s">
        <v>1491</v>
      </c>
      <c r="H435" s="50" t="s">
        <v>0</v>
      </c>
      <c r="I435" s="48"/>
      <c r="J435" s="46" t="s">
        <v>3</v>
      </c>
      <c r="K435" s="45">
        <v>2</v>
      </c>
      <c r="L435" s="42">
        <f t="shared" si="68"/>
        <v>2</v>
      </c>
      <c r="M435" s="344" t="s">
        <v>34</v>
      </c>
      <c r="N435" s="38">
        <f t="shared" si="69"/>
        <v>20</v>
      </c>
      <c r="O435" s="35">
        <f t="shared" si="70"/>
        <v>40</v>
      </c>
      <c r="P435" s="33">
        <f t="shared" si="72"/>
        <v>2119</v>
      </c>
      <c r="Q435" s="32">
        <f t="shared" si="81"/>
        <v>2542.8000000000002</v>
      </c>
      <c r="R435" s="308"/>
      <c r="S435" s="308"/>
      <c r="U435" s="31" t="s">
        <v>1828</v>
      </c>
      <c r="V435" s="31" t="str">
        <f t="shared" si="71"/>
        <v>134957</v>
      </c>
      <c r="W435" s="31">
        <v>2119</v>
      </c>
      <c r="X435" s="2"/>
      <c r="Y435" s="347"/>
    </row>
    <row r="436" spans="1:25" ht="15" customHeight="1" x14ac:dyDescent="0.35">
      <c r="A436" s="56" t="s">
        <v>280</v>
      </c>
      <c r="B436" s="55" t="s">
        <v>1096</v>
      </c>
      <c r="C436" s="57">
        <v>1000</v>
      </c>
      <c r="D436" s="57">
        <v>90</v>
      </c>
      <c r="E436" s="54">
        <v>205</v>
      </c>
      <c r="F436" s="52" t="s">
        <v>1492</v>
      </c>
      <c r="G436" s="51" t="s">
        <v>1493</v>
      </c>
      <c r="H436" s="50" t="s">
        <v>0</v>
      </c>
      <c r="I436" s="48"/>
      <c r="J436" s="46" t="s">
        <v>3</v>
      </c>
      <c r="K436" s="45">
        <v>2</v>
      </c>
      <c r="L436" s="42">
        <f t="shared" si="68"/>
        <v>2</v>
      </c>
      <c r="M436" s="344" t="s">
        <v>34</v>
      </c>
      <c r="N436" s="38">
        <f t="shared" si="69"/>
        <v>20</v>
      </c>
      <c r="O436" s="35">
        <f t="shared" si="70"/>
        <v>40</v>
      </c>
      <c r="P436" s="33">
        <f t="shared" si="72"/>
        <v>2247.5</v>
      </c>
      <c r="Q436" s="32">
        <f t="shared" si="81"/>
        <v>2697</v>
      </c>
      <c r="R436" s="308"/>
      <c r="S436" s="308"/>
      <c r="U436" s="31" t="s">
        <v>1828</v>
      </c>
      <c r="V436" s="31" t="str">
        <f t="shared" si="71"/>
        <v>134965</v>
      </c>
      <c r="W436" s="31">
        <v>2247.5</v>
      </c>
      <c r="X436" s="2"/>
      <c r="Y436" s="347"/>
    </row>
    <row r="437" spans="1:25" ht="15" customHeight="1" x14ac:dyDescent="0.35">
      <c r="A437" s="56" t="s">
        <v>280</v>
      </c>
      <c r="B437" s="55" t="s">
        <v>1096</v>
      </c>
      <c r="C437" s="57">
        <v>1000</v>
      </c>
      <c r="D437" s="57">
        <v>90</v>
      </c>
      <c r="E437" s="54">
        <v>219</v>
      </c>
      <c r="F437" s="52" t="s">
        <v>1494</v>
      </c>
      <c r="G437" s="51" t="s">
        <v>1495</v>
      </c>
      <c r="H437" s="50" t="s">
        <v>0</v>
      </c>
      <c r="I437" s="48"/>
      <c r="J437" s="46" t="s">
        <v>3</v>
      </c>
      <c r="K437" s="45">
        <v>2</v>
      </c>
      <c r="L437" s="42">
        <f t="shared" si="68"/>
        <v>2</v>
      </c>
      <c r="M437" s="342" t="s">
        <v>34</v>
      </c>
      <c r="N437" s="38">
        <f t="shared" si="69"/>
        <v>20</v>
      </c>
      <c r="O437" s="35">
        <f t="shared" si="70"/>
        <v>40</v>
      </c>
      <c r="P437" s="33">
        <f t="shared" si="72"/>
        <v>2448.8000000000002</v>
      </c>
      <c r="Q437" s="32">
        <f t="shared" ref="Q437" si="82">ROUND(P437*1.2,2)</f>
        <v>2938.56</v>
      </c>
      <c r="R437" s="308"/>
      <c r="S437" s="308"/>
      <c r="U437" s="31" t="s">
        <v>1828</v>
      </c>
      <c r="V437" s="31" t="str">
        <f t="shared" si="71"/>
        <v>244568</v>
      </c>
      <c r="W437" s="31">
        <v>2448.8000000000002</v>
      </c>
      <c r="X437" s="2"/>
      <c r="Y437" s="347"/>
    </row>
    <row r="438" spans="1:25" ht="15" customHeight="1" x14ac:dyDescent="0.35">
      <c r="A438" s="56" t="s">
        <v>280</v>
      </c>
      <c r="B438" s="55" t="s">
        <v>1096</v>
      </c>
      <c r="C438" s="57">
        <v>1000</v>
      </c>
      <c r="D438" s="57">
        <v>90</v>
      </c>
      <c r="E438" s="54">
        <v>245</v>
      </c>
      <c r="F438" s="52" t="s">
        <v>1496</v>
      </c>
      <c r="G438" s="51" t="s">
        <v>1497</v>
      </c>
      <c r="H438" s="50" t="s">
        <v>0</v>
      </c>
      <c r="I438" s="48"/>
      <c r="J438" s="46" t="s">
        <v>3</v>
      </c>
      <c r="K438" s="45">
        <v>2</v>
      </c>
      <c r="L438" s="42">
        <f t="shared" si="68"/>
        <v>2</v>
      </c>
      <c r="M438" s="344" t="s">
        <v>34</v>
      </c>
      <c r="N438" s="38">
        <f t="shared" si="69"/>
        <v>20</v>
      </c>
      <c r="O438" s="35">
        <f t="shared" si="70"/>
        <v>40</v>
      </c>
      <c r="P438" s="33">
        <f t="shared" si="72"/>
        <v>2646.6</v>
      </c>
      <c r="Q438" s="32">
        <f>ROUND(P438*1.2,2)</f>
        <v>3175.92</v>
      </c>
      <c r="R438" s="308"/>
      <c r="S438" s="308"/>
      <c r="U438" s="31" t="s">
        <v>1828</v>
      </c>
      <c r="V438" s="31" t="str">
        <f t="shared" si="71"/>
        <v>134976</v>
      </c>
      <c r="W438" s="31">
        <v>2646.6</v>
      </c>
      <c r="X438" s="2"/>
      <c r="Y438" s="347"/>
    </row>
    <row r="439" spans="1:25" ht="15" customHeight="1" x14ac:dyDescent="0.35">
      <c r="A439" s="56" t="s">
        <v>280</v>
      </c>
      <c r="B439" s="55" t="s">
        <v>1096</v>
      </c>
      <c r="C439" s="57">
        <v>1000</v>
      </c>
      <c r="D439" s="54">
        <v>100</v>
      </c>
      <c r="E439" s="54">
        <v>35</v>
      </c>
      <c r="F439" s="52" t="s">
        <v>1498</v>
      </c>
      <c r="G439" s="51" t="s">
        <v>1499</v>
      </c>
      <c r="H439" s="50" t="s">
        <v>0</v>
      </c>
      <c r="I439" s="48"/>
      <c r="J439" s="46" t="s">
        <v>3</v>
      </c>
      <c r="K439" s="45">
        <v>4</v>
      </c>
      <c r="L439" s="42">
        <f t="shared" si="68"/>
        <v>4</v>
      </c>
      <c r="M439" s="342" t="s">
        <v>34</v>
      </c>
      <c r="N439" s="38">
        <f t="shared" si="69"/>
        <v>10</v>
      </c>
      <c r="O439" s="35">
        <f t="shared" si="70"/>
        <v>40</v>
      </c>
      <c r="P439" s="33">
        <f t="shared" si="72"/>
        <v>1307</v>
      </c>
      <c r="Q439" s="32">
        <f t="shared" ref="Q439:Q441" si="83">ROUND(P439*1.2,2)</f>
        <v>1568.4</v>
      </c>
      <c r="R439" s="308"/>
      <c r="S439" s="308"/>
      <c r="U439" s="31" t="s">
        <v>1828</v>
      </c>
      <c r="V439" s="31" t="str">
        <f t="shared" si="71"/>
        <v>134834</v>
      </c>
      <c r="W439" s="31">
        <v>1307</v>
      </c>
      <c r="X439" s="2"/>
      <c r="Y439" s="347"/>
    </row>
    <row r="440" spans="1:25" ht="15" customHeight="1" x14ac:dyDescent="0.35">
      <c r="A440" s="56" t="s">
        <v>280</v>
      </c>
      <c r="B440" s="55" t="s">
        <v>1096</v>
      </c>
      <c r="C440" s="57">
        <v>1000</v>
      </c>
      <c r="D440" s="57">
        <v>100</v>
      </c>
      <c r="E440" s="54">
        <v>42</v>
      </c>
      <c r="F440" s="52" t="s">
        <v>1500</v>
      </c>
      <c r="G440" s="51" t="s">
        <v>1501</v>
      </c>
      <c r="H440" s="50" t="s">
        <v>0</v>
      </c>
      <c r="I440" s="48"/>
      <c r="J440" s="46" t="s">
        <v>3</v>
      </c>
      <c r="K440" s="45">
        <v>3</v>
      </c>
      <c r="L440" s="42">
        <f t="shared" si="68"/>
        <v>3</v>
      </c>
      <c r="M440" s="344" t="s">
        <v>34</v>
      </c>
      <c r="N440" s="38">
        <f t="shared" si="69"/>
        <v>14</v>
      </c>
      <c r="O440" s="35">
        <f t="shared" si="70"/>
        <v>42</v>
      </c>
      <c r="P440" s="33">
        <f t="shared" si="72"/>
        <v>1412.6</v>
      </c>
      <c r="Q440" s="32">
        <f t="shared" si="83"/>
        <v>1695.12</v>
      </c>
      <c r="R440" s="308"/>
      <c r="S440" s="308"/>
      <c r="U440" s="31" t="s">
        <v>1828</v>
      </c>
      <c r="V440" s="31" t="str">
        <f t="shared" si="71"/>
        <v>134841</v>
      </c>
      <c r="W440" s="31">
        <v>1412.6</v>
      </c>
      <c r="X440" s="2"/>
      <c r="Y440" s="347"/>
    </row>
    <row r="441" spans="1:25" ht="15" customHeight="1" x14ac:dyDescent="0.35">
      <c r="A441" s="56" t="s">
        <v>280</v>
      </c>
      <c r="B441" s="55" t="s">
        <v>1096</v>
      </c>
      <c r="C441" s="57">
        <v>1000</v>
      </c>
      <c r="D441" s="57">
        <v>100</v>
      </c>
      <c r="E441" s="54">
        <v>45</v>
      </c>
      <c r="F441" s="52" t="s">
        <v>1502</v>
      </c>
      <c r="G441" s="51" t="s">
        <v>1503</v>
      </c>
      <c r="H441" s="50" t="s">
        <v>0</v>
      </c>
      <c r="I441" s="48"/>
      <c r="J441" s="46" t="s">
        <v>3</v>
      </c>
      <c r="K441" s="45">
        <v>3</v>
      </c>
      <c r="L441" s="42">
        <f t="shared" si="68"/>
        <v>3</v>
      </c>
      <c r="M441" s="344" t="s">
        <v>34</v>
      </c>
      <c r="N441" s="38">
        <f t="shared" si="69"/>
        <v>14</v>
      </c>
      <c r="O441" s="35">
        <f t="shared" si="70"/>
        <v>42</v>
      </c>
      <c r="P441" s="33">
        <f t="shared" si="72"/>
        <v>1465.6</v>
      </c>
      <c r="Q441" s="32">
        <f t="shared" si="83"/>
        <v>1758.72</v>
      </c>
      <c r="R441" s="308"/>
      <c r="S441" s="308"/>
      <c r="U441" s="31" t="s">
        <v>1828</v>
      </c>
      <c r="V441" s="31" t="str">
        <f t="shared" si="71"/>
        <v>276328</v>
      </c>
      <c r="W441" s="31">
        <v>1465.6</v>
      </c>
      <c r="X441" s="2"/>
      <c r="Y441" s="347"/>
    </row>
    <row r="442" spans="1:25" ht="15" customHeight="1" x14ac:dyDescent="0.35">
      <c r="A442" s="56" t="s">
        <v>280</v>
      </c>
      <c r="B442" s="55" t="s">
        <v>1096</v>
      </c>
      <c r="C442" s="57">
        <v>1000</v>
      </c>
      <c r="D442" s="57">
        <v>100</v>
      </c>
      <c r="E442" s="54">
        <v>48</v>
      </c>
      <c r="F442" s="52" t="s">
        <v>1504</v>
      </c>
      <c r="G442" s="51" t="s">
        <v>1505</v>
      </c>
      <c r="H442" s="50" t="s">
        <v>0</v>
      </c>
      <c r="I442" s="48"/>
      <c r="J442" s="46" t="s">
        <v>3</v>
      </c>
      <c r="K442" s="45">
        <v>3</v>
      </c>
      <c r="L442" s="42">
        <f t="shared" si="68"/>
        <v>3</v>
      </c>
      <c r="M442" s="342" t="s">
        <v>34</v>
      </c>
      <c r="N442" s="38">
        <f t="shared" si="69"/>
        <v>14</v>
      </c>
      <c r="O442" s="35">
        <f t="shared" si="70"/>
        <v>42</v>
      </c>
      <c r="P442" s="33">
        <f t="shared" si="72"/>
        <v>1520.6</v>
      </c>
      <c r="Q442" s="32">
        <f t="shared" ref="Q442:Q445" si="84">ROUND(P442*1.2,2)</f>
        <v>1824.72</v>
      </c>
      <c r="R442" s="308"/>
      <c r="S442" s="308"/>
      <c r="U442" s="31" t="s">
        <v>1828</v>
      </c>
      <c r="V442" s="31" t="str">
        <f t="shared" si="71"/>
        <v>134849</v>
      </c>
      <c r="W442" s="31">
        <v>1520.6</v>
      </c>
      <c r="X442" s="2"/>
      <c r="Y442" s="347"/>
    </row>
    <row r="443" spans="1:25" ht="15" customHeight="1" x14ac:dyDescent="0.35">
      <c r="A443" s="56" t="s">
        <v>280</v>
      </c>
      <c r="B443" s="55" t="s">
        <v>1096</v>
      </c>
      <c r="C443" s="57">
        <v>1000</v>
      </c>
      <c r="D443" s="57">
        <v>100</v>
      </c>
      <c r="E443" s="54">
        <v>57</v>
      </c>
      <c r="F443" s="52" t="s">
        <v>1506</v>
      </c>
      <c r="G443" s="51" t="s">
        <v>1507</v>
      </c>
      <c r="H443" s="50" t="s">
        <v>0</v>
      </c>
      <c r="I443" s="48"/>
      <c r="J443" s="46" t="s">
        <v>3</v>
      </c>
      <c r="K443" s="45">
        <v>3</v>
      </c>
      <c r="L443" s="42">
        <f t="shared" si="68"/>
        <v>3</v>
      </c>
      <c r="M443" s="342" t="s">
        <v>34</v>
      </c>
      <c r="N443" s="38">
        <f t="shared" si="69"/>
        <v>14</v>
      </c>
      <c r="O443" s="35">
        <f t="shared" si="70"/>
        <v>42</v>
      </c>
      <c r="P443" s="33">
        <f t="shared" si="72"/>
        <v>1612.2</v>
      </c>
      <c r="Q443" s="32">
        <f t="shared" si="84"/>
        <v>1934.64</v>
      </c>
      <c r="R443" s="308"/>
      <c r="S443" s="308"/>
      <c r="U443" s="31" t="s">
        <v>1828</v>
      </c>
      <c r="V443" s="31" t="str">
        <f t="shared" si="71"/>
        <v>134857</v>
      </c>
      <c r="W443" s="31">
        <v>1612.2</v>
      </c>
      <c r="X443" s="2"/>
      <c r="Y443" s="347"/>
    </row>
    <row r="444" spans="1:25" ht="15" customHeight="1" x14ac:dyDescent="0.35">
      <c r="A444" s="56" t="s">
        <v>280</v>
      </c>
      <c r="B444" s="55" t="s">
        <v>1096</v>
      </c>
      <c r="C444" s="57">
        <v>1000</v>
      </c>
      <c r="D444" s="57">
        <v>100</v>
      </c>
      <c r="E444" s="54">
        <v>60</v>
      </c>
      <c r="F444" s="52" t="s">
        <v>1508</v>
      </c>
      <c r="G444" s="51" t="s">
        <v>1509</v>
      </c>
      <c r="H444" s="50" t="s">
        <v>0</v>
      </c>
      <c r="I444" s="48"/>
      <c r="J444" s="46" t="s">
        <v>3</v>
      </c>
      <c r="K444" s="45">
        <v>3</v>
      </c>
      <c r="L444" s="42">
        <f t="shared" si="68"/>
        <v>3</v>
      </c>
      <c r="M444" s="344" t="s">
        <v>34</v>
      </c>
      <c r="N444" s="38">
        <f t="shared" si="69"/>
        <v>14</v>
      </c>
      <c r="O444" s="35">
        <f t="shared" si="70"/>
        <v>42</v>
      </c>
      <c r="P444" s="33">
        <f t="shared" si="72"/>
        <v>1634.4</v>
      </c>
      <c r="Q444" s="32">
        <f t="shared" si="84"/>
        <v>1961.28</v>
      </c>
      <c r="R444" s="308"/>
      <c r="S444" s="308"/>
      <c r="U444" s="31" t="s">
        <v>1828</v>
      </c>
      <c r="V444" s="31" t="str">
        <f t="shared" si="71"/>
        <v>134863</v>
      </c>
      <c r="W444" s="31">
        <v>1634.4</v>
      </c>
      <c r="X444" s="2"/>
      <c r="Y444" s="347"/>
    </row>
    <row r="445" spans="1:25" ht="15" customHeight="1" x14ac:dyDescent="0.35">
      <c r="A445" s="56" t="s">
        <v>280</v>
      </c>
      <c r="B445" s="55" t="s">
        <v>1096</v>
      </c>
      <c r="C445" s="57">
        <v>1000</v>
      </c>
      <c r="D445" s="57">
        <v>100</v>
      </c>
      <c r="E445" s="54">
        <v>70</v>
      </c>
      <c r="F445" s="52" t="s">
        <v>1510</v>
      </c>
      <c r="G445" s="51" t="s">
        <v>1511</v>
      </c>
      <c r="H445" s="50" t="s">
        <v>0</v>
      </c>
      <c r="I445" s="48"/>
      <c r="J445" s="46" t="s">
        <v>3</v>
      </c>
      <c r="K445" s="45">
        <v>3</v>
      </c>
      <c r="L445" s="42">
        <f t="shared" si="68"/>
        <v>3</v>
      </c>
      <c r="M445" s="344" t="s">
        <v>34</v>
      </c>
      <c r="N445" s="38">
        <f t="shared" si="69"/>
        <v>14</v>
      </c>
      <c r="O445" s="35">
        <f t="shared" si="70"/>
        <v>42</v>
      </c>
      <c r="P445" s="33">
        <f t="shared" si="72"/>
        <v>1693.8</v>
      </c>
      <c r="Q445" s="32">
        <f t="shared" si="84"/>
        <v>2032.56</v>
      </c>
      <c r="R445" s="308"/>
      <c r="S445" s="308"/>
      <c r="U445" s="31" t="s">
        <v>1828</v>
      </c>
      <c r="V445" s="31" t="str">
        <f t="shared" si="71"/>
        <v>134871</v>
      </c>
      <c r="W445" s="31">
        <v>1693.8</v>
      </c>
      <c r="X445" s="2"/>
      <c r="Y445" s="347"/>
    </row>
    <row r="446" spans="1:25" ht="15" customHeight="1" x14ac:dyDescent="0.35">
      <c r="A446" s="56" t="s">
        <v>280</v>
      </c>
      <c r="B446" s="55" t="s">
        <v>1096</v>
      </c>
      <c r="C446" s="57">
        <v>1000</v>
      </c>
      <c r="D446" s="57">
        <v>100</v>
      </c>
      <c r="E446" s="54">
        <v>76</v>
      </c>
      <c r="F446" s="52" t="s">
        <v>1512</v>
      </c>
      <c r="G446" s="51" t="s">
        <v>1513</v>
      </c>
      <c r="H446" s="50" t="s">
        <v>0</v>
      </c>
      <c r="I446" s="48"/>
      <c r="J446" s="46" t="s">
        <v>3</v>
      </c>
      <c r="K446" s="45">
        <v>3</v>
      </c>
      <c r="L446" s="42">
        <f t="shared" si="68"/>
        <v>3</v>
      </c>
      <c r="M446" s="342" t="s">
        <v>34</v>
      </c>
      <c r="N446" s="38">
        <f t="shared" si="69"/>
        <v>14</v>
      </c>
      <c r="O446" s="35">
        <f t="shared" si="70"/>
        <v>42</v>
      </c>
      <c r="P446" s="33">
        <f t="shared" si="72"/>
        <v>1727.2</v>
      </c>
      <c r="Q446" s="32">
        <f t="shared" ref="Q446" si="85">ROUND(P446*1.2,2)</f>
        <v>2072.64</v>
      </c>
      <c r="R446" s="308"/>
      <c r="S446" s="308"/>
      <c r="U446" s="31" t="s">
        <v>1828</v>
      </c>
      <c r="V446" s="31" t="str">
        <f t="shared" si="71"/>
        <v>134879</v>
      </c>
      <c r="W446" s="31">
        <v>1727.2</v>
      </c>
      <c r="X446" s="2"/>
      <c r="Y446" s="347"/>
    </row>
    <row r="447" spans="1:25" ht="15" customHeight="1" x14ac:dyDescent="0.35">
      <c r="A447" s="56" t="s">
        <v>280</v>
      </c>
      <c r="B447" s="55" t="s">
        <v>1096</v>
      </c>
      <c r="C447" s="57">
        <v>1000</v>
      </c>
      <c r="D447" s="57">
        <v>100</v>
      </c>
      <c r="E447" s="54">
        <v>83</v>
      </c>
      <c r="F447" s="52" t="s">
        <v>1514</v>
      </c>
      <c r="G447" s="51" t="s">
        <v>1515</v>
      </c>
      <c r="H447" s="50" t="s">
        <v>0</v>
      </c>
      <c r="I447" s="48"/>
      <c r="J447" s="46" t="s">
        <v>3</v>
      </c>
      <c r="K447" s="45">
        <v>3</v>
      </c>
      <c r="L447" s="42">
        <f t="shared" si="68"/>
        <v>3</v>
      </c>
      <c r="M447" s="344" t="s">
        <v>34</v>
      </c>
      <c r="N447" s="38">
        <f t="shared" si="69"/>
        <v>14</v>
      </c>
      <c r="O447" s="35">
        <f t="shared" si="70"/>
        <v>42</v>
      </c>
      <c r="P447" s="33">
        <f t="shared" si="72"/>
        <v>1742</v>
      </c>
      <c r="Q447" s="32">
        <f>ROUND(P447*1.2,2)</f>
        <v>2090.4</v>
      </c>
      <c r="R447" s="308"/>
      <c r="S447" s="308"/>
      <c r="U447" s="31" t="s">
        <v>1828</v>
      </c>
      <c r="V447" s="31" t="str">
        <f t="shared" si="71"/>
        <v>134887</v>
      </c>
      <c r="W447" s="31">
        <v>1742</v>
      </c>
      <c r="X447" s="2"/>
      <c r="Y447" s="347"/>
    </row>
    <row r="448" spans="1:25" ht="15" customHeight="1" x14ac:dyDescent="0.35">
      <c r="A448" s="56" t="s">
        <v>280</v>
      </c>
      <c r="B448" s="55" t="s">
        <v>1096</v>
      </c>
      <c r="C448" s="57">
        <v>1000</v>
      </c>
      <c r="D448" s="57">
        <v>100</v>
      </c>
      <c r="E448" s="54">
        <v>89</v>
      </c>
      <c r="F448" s="52" t="s">
        <v>1516</v>
      </c>
      <c r="G448" s="51" t="s">
        <v>1517</v>
      </c>
      <c r="H448" s="50" t="s">
        <v>0</v>
      </c>
      <c r="I448" s="48"/>
      <c r="J448" s="46" t="s">
        <v>3</v>
      </c>
      <c r="K448" s="45">
        <v>3</v>
      </c>
      <c r="L448" s="42">
        <f t="shared" si="68"/>
        <v>3</v>
      </c>
      <c r="M448" s="342" t="s">
        <v>34</v>
      </c>
      <c r="N448" s="38">
        <f t="shared" si="69"/>
        <v>14</v>
      </c>
      <c r="O448" s="35">
        <f t="shared" si="70"/>
        <v>42</v>
      </c>
      <c r="P448" s="33">
        <f t="shared" si="72"/>
        <v>1756.7</v>
      </c>
      <c r="Q448" s="32">
        <f t="shared" ref="Q448" si="86">ROUND(P448*1.2,2)</f>
        <v>2108.04</v>
      </c>
      <c r="R448" s="308"/>
      <c r="S448" s="308"/>
      <c r="U448" s="31" t="s">
        <v>1828</v>
      </c>
      <c r="V448" s="31" t="str">
        <f t="shared" si="71"/>
        <v>134895</v>
      </c>
      <c r="W448" s="31">
        <v>1756.7</v>
      </c>
      <c r="X448" s="2"/>
      <c r="Y448" s="347"/>
    </row>
    <row r="449" spans="1:25" ht="15" customHeight="1" x14ac:dyDescent="0.35">
      <c r="A449" s="56" t="s">
        <v>280</v>
      </c>
      <c r="B449" s="55" t="s">
        <v>1096</v>
      </c>
      <c r="C449" s="57">
        <v>1000</v>
      </c>
      <c r="D449" s="57">
        <v>100</v>
      </c>
      <c r="E449" s="54">
        <v>102</v>
      </c>
      <c r="F449" s="52" t="s">
        <v>1914</v>
      </c>
      <c r="G449" s="51" t="s">
        <v>1915</v>
      </c>
      <c r="H449" s="50" t="s">
        <v>0</v>
      </c>
      <c r="I449" s="48"/>
      <c r="J449" s="46" t="s">
        <v>3</v>
      </c>
      <c r="K449" s="45">
        <v>3</v>
      </c>
      <c r="L449" s="42">
        <f t="shared" si="68"/>
        <v>3</v>
      </c>
      <c r="M449" s="344" t="s">
        <v>34</v>
      </c>
      <c r="N449" s="38">
        <f t="shared" si="69"/>
        <v>14</v>
      </c>
      <c r="O449" s="35">
        <f t="shared" si="70"/>
        <v>42</v>
      </c>
      <c r="P449" s="33">
        <f t="shared" si="72"/>
        <v>0</v>
      </c>
      <c r="Q449" s="32"/>
      <c r="R449" s="308"/>
      <c r="S449" s="308"/>
      <c r="U449" s="31"/>
      <c r="V449" s="31"/>
      <c r="W449" s="31">
        <v>0</v>
      </c>
      <c r="X449" s="2"/>
      <c r="Y449" s="347"/>
    </row>
    <row r="450" spans="1:25" ht="15" customHeight="1" x14ac:dyDescent="0.35">
      <c r="A450" s="56" t="s">
        <v>280</v>
      </c>
      <c r="B450" s="55" t="s">
        <v>1096</v>
      </c>
      <c r="C450" s="57">
        <v>1000</v>
      </c>
      <c r="D450" s="57">
        <v>100</v>
      </c>
      <c r="E450" s="54">
        <v>108</v>
      </c>
      <c r="F450" s="52" t="s">
        <v>1518</v>
      </c>
      <c r="G450" s="51" t="s">
        <v>1519</v>
      </c>
      <c r="H450" s="50" t="s">
        <v>0</v>
      </c>
      <c r="I450" s="48"/>
      <c r="J450" s="46" t="s">
        <v>3</v>
      </c>
      <c r="K450" s="45">
        <v>2</v>
      </c>
      <c r="L450" s="42">
        <f t="shared" si="68"/>
        <v>2</v>
      </c>
      <c r="M450" s="342" t="s">
        <v>34</v>
      </c>
      <c r="N450" s="38">
        <f t="shared" si="69"/>
        <v>20</v>
      </c>
      <c r="O450" s="35">
        <f t="shared" si="70"/>
        <v>40</v>
      </c>
      <c r="P450" s="33">
        <f t="shared" si="72"/>
        <v>1839</v>
      </c>
      <c r="Q450" s="32">
        <f t="shared" ref="Q450:Q452" si="87">ROUND(P450*1.2,2)</f>
        <v>2206.8000000000002</v>
      </c>
      <c r="R450" s="308"/>
      <c r="S450" s="308"/>
      <c r="U450" s="31" t="s">
        <v>1828</v>
      </c>
      <c r="V450" s="31" t="str">
        <f>TEXT(F450,0)</f>
        <v>134911</v>
      </c>
      <c r="W450" s="31">
        <v>1839</v>
      </c>
      <c r="X450" s="2"/>
      <c r="Y450" s="347"/>
    </row>
    <row r="451" spans="1:25" ht="15" customHeight="1" x14ac:dyDescent="0.35">
      <c r="A451" s="56" t="s">
        <v>280</v>
      </c>
      <c r="B451" s="55" t="s">
        <v>1096</v>
      </c>
      <c r="C451" s="57">
        <v>1000</v>
      </c>
      <c r="D451" s="57">
        <v>100</v>
      </c>
      <c r="E451" s="54">
        <v>114</v>
      </c>
      <c r="F451" s="52" t="s">
        <v>1520</v>
      </c>
      <c r="G451" s="51" t="s">
        <v>1521</v>
      </c>
      <c r="H451" s="50" t="s">
        <v>0</v>
      </c>
      <c r="I451" s="48"/>
      <c r="J451" s="46" t="s">
        <v>3</v>
      </c>
      <c r="K451" s="45">
        <v>2</v>
      </c>
      <c r="L451" s="42">
        <f t="shared" si="68"/>
        <v>2</v>
      </c>
      <c r="M451" s="342" t="s">
        <v>34</v>
      </c>
      <c r="N451" s="38">
        <f t="shared" si="69"/>
        <v>20</v>
      </c>
      <c r="O451" s="35">
        <f t="shared" si="70"/>
        <v>40</v>
      </c>
      <c r="P451" s="33">
        <f t="shared" si="72"/>
        <v>1916.2</v>
      </c>
      <c r="Q451" s="32">
        <f t="shared" si="87"/>
        <v>2299.44</v>
      </c>
      <c r="R451" s="308"/>
      <c r="S451" s="308"/>
      <c r="U451" s="31" t="s">
        <v>1828</v>
      </c>
      <c r="V451" s="31" t="str">
        <f>TEXT(F451,0)</f>
        <v>134919</v>
      </c>
      <c r="W451" s="31">
        <v>1916.2</v>
      </c>
      <c r="X451" s="2"/>
      <c r="Y451" s="347"/>
    </row>
    <row r="452" spans="1:25" ht="15" customHeight="1" x14ac:dyDescent="0.35">
      <c r="A452" s="56" t="s">
        <v>280</v>
      </c>
      <c r="B452" s="55" t="s">
        <v>1096</v>
      </c>
      <c r="C452" s="57">
        <v>1000</v>
      </c>
      <c r="D452" s="57">
        <v>100</v>
      </c>
      <c r="E452" s="54">
        <v>133</v>
      </c>
      <c r="F452" s="52" t="s">
        <v>1522</v>
      </c>
      <c r="G452" s="51" t="s">
        <v>1523</v>
      </c>
      <c r="H452" s="50" t="s">
        <v>0</v>
      </c>
      <c r="I452" s="48"/>
      <c r="J452" s="46" t="s">
        <v>3</v>
      </c>
      <c r="K452" s="45">
        <v>2</v>
      </c>
      <c r="L452" s="42">
        <f t="shared" si="68"/>
        <v>2</v>
      </c>
      <c r="M452" s="342" t="s">
        <v>34</v>
      </c>
      <c r="N452" s="38">
        <f t="shared" si="69"/>
        <v>20</v>
      </c>
      <c r="O452" s="35">
        <f t="shared" si="70"/>
        <v>40</v>
      </c>
      <c r="P452" s="33">
        <f t="shared" si="72"/>
        <v>2018.7</v>
      </c>
      <c r="Q452" s="32">
        <f t="shared" si="87"/>
        <v>2422.44</v>
      </c>
      <c r="R452" s="308"/>
      <c r="S452" s="308"/>
      <c r="U452" s="31" t="s">
        <v>1828</v>
      </c>
      <c r="V452" s="31" t="str">
        <f>TEXT(F452,0)</f>
        <v>134927</v>
      </c>
      <c r="W452" s="31">
        <v>2018.7</v>
      </c>
      <c r="X452" s="2"/>
      <c r="Y452" s="347"/>
    </row>
    <row r="453" spans="1:25" ht="15" customHeight="1" x14ac:dyDescent="0.35">
      <c r="A453" s="56" t="s">
        <v>280</v>
      </c>
      <c r="B453" s="55" t="s">
        <v>1096</v>
      </c>
      <c r="C453" s="57">
        <v>1000</v>
      </c>
      <c r="D453" s="57">
        <v>100</v>
      </c>
      <c r="E453" s="54">
        <v>140</v>
      </c>
      <c r="F453" s="52" t="s">
        <v>1916</v>
      </c>
      <c r="G453" s="51" t="s">
        <v>1917</v>
      </c>
      <c r="H453" s="50" t="s">
        <v>0</v>
      </c>
      <c r="I453" s="48"/>
      <c r="J453" s="46" t="s">
        <v>3</v>
      </c>
      <c r="K453" s="45">
        <v>2</v>
      </c>
      <c r="L453" s="42">
        <f t="shared" si="68"/>
        <v>2</v>
      </c>
      <c r="M453" s="344" t="s">
        <v>34</v>
      </c>
      <c r="N453" s="38">
        <f t="shared" si="69"/>
        <v>20</v>
      </c>
      <c r="O453" s="35">
        <f t="shared" si="70"/>
        <v>40</v>
      </c>
      <c r="P453" s="33">
        <f t="shared" si="72"/>
        <v>0</v>
      </c>
      <c r="Q453" s="32"/>
      <c r="R453" s="308"/>
      <c r="S453" s="308"/>
      <c r="U453" s="31"/>
      <c r="V453" s="31"/>
      <c r="W453" s="31">
        <v>0</v>
      </c>
      <c r="X453" s="2"/>
      <c r="Y453" s="347"/>
    </row>
    <row r="454" spans="1:25" ht="15" customHeight="1" x14ac:dyDescent="0.35">
      <c r="A454" s="56" t="s">
        <v>280</v>
      </c>
      <c r="B454" s="55" t="s">
        <v>1096</v>
      </c>
      <c r="C454" s="57">
        <v>1000</v>
      </c>
      <c r="D454" s="57">
        <v>100</v>
      </c>
      <c r="E454" s="54">
        <v>159</v>
      </c>
      <c r="F454" s="52" t="s">
        <v>1524</v>
      </c>
      <c r="G454" s="51" t="s">
        <v>1525</v>
      </c>
      <c r="H454" s="50" t="s">
        <v>0</v>
      </c>
      <c r="I454" s="48"/>
      <c r="J454" s="46" t="s">
        <v>3</v>
      </c>
      <c r="K454" s="45">
        <v>2</v>
      </c>
      <c r="L454" s="42">
        <f t="shared" si="68"/>
        <v>2</v>
      </c>
      <c r="M454" s="342" t="s">
        <v>34</v>
      </c>
      <c r="N454" s="38">
        <f t="shared" si="69"/>
        <v>20</v>
      </c>
      <c r="O454" s="35">
        <f t="shared" si="70"/>
        <v>40</v>
      </c>
      <c r="P454" s="33">
        <f t="shared" si="72"/>
        <v>2188.1</v>
      </c>
      <c r="Q454" s="32">
        <f t="shared" ref="Q454" si="88">ROUND(P454*1.2,2)</f>
        <v>2625.72</v>
      </c>
      <c r="R454" s="308"/>
      <c r="S454" s="308"/>
      <c r="U454" s="31" t="s">
        <v>1828</v>
      </c>
      <c r="V454" s="31" t="str">
        <f>TEXT(F454,0)</f>
        <v>134943</v>
      </c>
      <c r="W454" s="31">
        <v>2188.1</v>
      </c>
      <c r="X454" s="2"/>
      <c r="Y454" s="347"/>
    </row>
    <row r="455" spans="1:25" ht="15" customHeight="1" x14ac:dyDescent="0.35">
      <c r="A455" s="56" t="s">
        <v>280</v>
      </c>
      <c r="B455" s="55" t="s">
        <v>1096</v>
      </c>
      <c r="C455" s="57">
        <v>1000</v>
      </c>
      <c r="D455" s="57">
        <v>100</v>
      </c>
      <c r="E455" s="54">
        <v>169</v>
      </c>
      <c r="F455" s="52" t="s">
        <v>1918</v>
      </c>
      <c r="G455" s="51" t="s">
        <v>1919</v>
      </c>
      <c r="H455" s="50" t="s">
        <v>0</v>
      </c>
      <c r="I455" s="48"/>
      <c r="J455" s="46" t="s">
        <v>3</v>
      </c>
      <c r="K455" s="45">
        <v>2</v>
      </c>
      <c r="L455" s="42">
        <f t="shared" si="68"/>
        <v>2</v>
      </c>
      <c r="M455" s="344" t="s">
        <v>34</v>
      </c>
      <c r="N455" s="38">
        <f t="shared" si="69"/>
        <v>20</v>
      </c>
      <c r="O455" s="35">
        <f t="shared" si="70"/>
        <v>40</v>
      </c>
      <c r="P455" s="33">
        <f t="shared" si="72"/>
        <v>0</v>
      </c>
      <c r="Q455" s="32"/>
      <c r="R455" s="308"/>
      <c r="S455" s="308"/>
      <c r="U455" s="31"/>
      <c r="V455" s="31"/>
      <c r="W455" s="31">
        <v>0</v>
      </c>
      <c r="X455" s="2"/>
      <c r="Y455" s="347"/>
    </row>
    <row r="456" spans="1:25" ht="15" customHeight="1" x14ac:dyDescent="0.35">
      <c r="A456" s="56" t="s">
        <v>280</v>
      </c>
      <c r="B456" s="55" t="s">
        <v>1096</v>
      </c>
      <c r="C456" s="57">
        <v>1000</v>
      </c>
      <c r="D456" s="57">
        <v>100</v>
      </c>
      <c r="E456" s="54">
        <v>194</v>
      </c>
      <c r="F456" s="52" t="s">
        <v>1920</v>
      </c>
      <c r="G456" s="51" t="s">
        <v>1921</v>
      </c>
      <c r="H456" s="50" t="s">
        <v>0</v>
      </c>
      <c r="I456" s="48"/>
      <c r="J456" s="46" t="s">
        <v>3</v>
      </c>
      <c r="K456" s="45">
        <v>2</v>
      </c>
      <c r="L456" s="42">
        <f t="shared" si="68"/>
        <v>2</v>
      </c>
      <c r="M456" s="344" t="s">
        <v>34</v>
      </c>
      <c r="N456" s="38">
        <f t="shared" si="69"/>
        <v>20</v>
      </c>
      <c r="O456" s="35">
        <f t="shared" si="70"/>
        <v>40</v>
      </c>
      <c r="P456" s="33">
        <f t="shared" si="72"/>
        <v>0</v>
      </c>
      <c r="Q456" s="32"/>
      <c r="R456" s="308"/>
      <c r="S456" s="308"/>
      <c r="U456" s="31"/>
      <c r="V456" s="31"/>
      <c r="W456" s="31">
        <v>0</v>
      </c>
      <c r="X456" s="2"/>
      <c r="Y456" s="347"/>
    </row>
    <row r="457" spans="1:25" ht="15" customHeight="1" x14ac:dyDescent="0.35">
      <c r="A457" s="56" t="s">
        <v>280</v>
      </c>
      <c r="B457" s="55" t="s">
        <v>1096</v>
      </c>
      <c r="C457" s="57">
        <v>1000</v>
      </c>
      <c r="D457" s="57">
        <v>100</v>
      </c>
      <c r="E457" s="54">
        <v>205</v>
      </c>
      <c r="F457" s="277" t="s">
        <v>549</v>
      </c>
      <c r="G457" s="51" t="s">
        <v>1922</v>
      </c>
      <c r="H457" s="50" t="s">
        <v>0</v>
      </c>
      <c r="I457" s="48"/>
      <c r="J457" s="46" t="s">
        <v>3</v>
      </c>
      <c r="K457" s="45">
        <v>2</v>
      </c>
      <c r="L457" s="42">
        <f t="shared" si="68"/>
        <v>2</v>
      </c>
      <c r="M457" s="344" t="s">
        <v>34</v>
      </c>
      <c r="N457" s="38">
        <f t="shared" si="69"/>
        <v>20</v>
      </c>
      <c r="O457" s="35">
        <f t="shared" si="70"/>
        <v>40</v>
      </c>
      <c r="P457" s="33">
        <f t="shared" si="72"/>
        <v>0</v>
      </c>
      <c r="Q457" s="32"/>
      <c r="R457" s="308"/>
      <c r="S457" s="308"/>
      <c r="U457" s="31"/>
      <c r="V457" s="31"/>
      <c r="W457" s="31">
        <v>0</v>
      </c>
      <c r="X457" s="2"/>
      <c r="Y457" s="347"/>
    </row>
    <row r="458" spans="1:25" ht="15" customHeight="1" x14ac:dyDescent="0.35">
      <c r="A458" s="56" t="s">
        <v>280</v>
      </c>
      <c r="B458" s="55" t="s">
        <v>1096</v>
      </c>
      <c r="C458" s="57">
        <v>1000</v>
      </c>
      <c r="D458" s="57">
        <v>100</v>
      </c>
      <c r="E458" s="54">
        <v>219</v>
      </c>
      <c r="F458" s="52" t="s">
        <v>1526</v>
      </c>
      <c r="G458" s="51" t="s">
        <v>1527</v>
      </c>
      <c r="H458" s="50" t="s">
        <v>0</v>
      </c>
      <c r="I458" s="48"/>
      <c r="J458" s="46" t="s">
        <v>3</v>
      </c>
      <c r="K458" s="45">
        <v>2</v>
      </c>
      <c r="L458" s="42">
        <f t="shared" si="68"/>
        <v>2</v>
      </c>
      <c r="M458" s="342" t="s">
        <v>34</v>
      </c>
      <c r="N458" s="38">
        <f t="shared" si="69"/>
        <v>20</v>
      </c>
      <c r="O458" s="35">
        <f t="shared" si="70"/>
        <v>40</v>
      </c>
      <c r="P458" s="33">
        <f t="shared" si="72"/>
        <v>2683.6</v>
      </c>
      <c r="Q458" s="32">
        <f t="shared" ref="Q458:Q547" si="89">ROUND(P458*1.2,2)</f>
        <v>3220.32</v>
      </c>
      <c r="R458" s="308"/>
      <c r="S458" s="308"/>
      <c r="U458" s="31" t="s">
        <v>1828</v>
      </c>
      <c r="V458" s="31" t="str">
        <f>TEXT(F458,0)</f>
        <v>134971</v>
      </c>
      <c r="W458" s="31">
        <v>2683.6</v>
      </c>
      <c r="X458" s="2"/>
      <c r="Y458" s="347"/>
    </row>
    <row r="459" spans="1:25" ht="15" customHeight="1" x14ac:dyDescent="0.35">
      <c r="A459" s="56" t="s">
        <v>1837</v>
      </c>
      <c r="B459" s="53" t="s">
        <v>1841</v>
      </c>
      <c r="C459" s="54">
        <v>1000</v>
      </c>
      <c r="D459" s="54">
        <v>20</v>
      </c>
      <c r="E459" s="317">
        <v>18</v>
      </c>
      <c r="F459" s="52">
        <v>331913</v>
      </c>
      <c r="G459" s="51" t="s">
        <v>1842</v>
      </c>
      <c r="H459" s="50" t="s">
        <v>0</v>
      </c>
      <c r="I459" s="48" t="s">
        <v>3</v>
      </c>
      <c r="J459" s="46"/>
      <c r="K459" s="45">
        <v>15</v>
      </c>
      <c r="L459" s="42">
        <f t="shared" si="68"/>
        <v>15</v>
      </c>
      <c r="M459" s="342" t="s">
        <v>34</v>
      </c>
      <c r="N459" s="38">
        <f t="shared" si="69"/>
        <v>3</v>
      </c>
      <c r="O459" s="35">
        <f t="shared" si="70"/>
        <v>45</v>
      </c>
      <c r="P459" s="33">
        <f t="shared" si="72"/>
        <v>188.4</v>
      </c>
      <c r="Q459" s="32">
        <f t="shared" si="89"/>
        <v>226.08</v>
      </c>
      <c r="R459" s="308"/>
      <c r="S459" s="308"/>
      <c r="U459" s="31"/>
      <c r="V459" s="49">
        <v>331913</v>
      </c>
      <c r="W459" s="31">
        <v>188.4</v>
      </c>
      <c r="X459" s="2"/>
      <c r="Y459" s="347"/>
    </row>
    <row r="460" spans="1:25" ht="15" customHeight="1" x14ac:dyDescent="0.35">
      <c r="A460" s="56" t="s">
        <v>1837</v>
      </c>
      <c r="B460" s="55" t="s">
        <v>1841</v>
      </c>
      <c r="C460" s="57">
        <v>1000</v>
      </c>
      <c r="D460" s="57">
        <v>20</v>
      </c>
      <c r="E460" s="317">
        <v>21</v>
      </c>
      <c r="F460" s="52">
        <v>331926</v>
      </c>
      <c r="G460" s="51" t="s">
        <v>1843</v>
      </c>
      <c r="H460" s="50" t="s">
        <v>0</v>
      </c>
      <c r="I460" s="48" t="s">
        <v>3</v>
      </c>
      <c r="J460" s="46"/>
      <c r="K460" s="45">
        <v>15</v>
      </c>
      <c r="L460" s="42">
        <f t="shared" si="68"/>
        <v>15</v>
      </c>
      <c r="M460" s="342" t="s">
        <v>34</v>
      </c>
      <c r="N460" s="38">
        <f t="shared" si="69"/>
        <v>3</v>
      </c>
      <c r="O460" s="35">
        <f t="shared" si="70"/>
        <v>45</v>
      </c>
      <c r="P460" s="33">
        <f t="shared" si="72"/>
        <v>192.7</v>
      </c>
      <c r="Q460" s="32">
        <f t="shared" si="89"/>
        <v>231.24</v>
      </c>
      <c r="R460" s="308"/>
      <c r="S460" s="308"/>
      <c r="U460" s="31"/>
      <c r="V460" s="49">
        <v>331926</v>
      </c>
      <c r="W460" s="31">
        <v>192.7</v>
      </c>
      <c r="X460" s="2"/>
      <c r="Y460" s="347"/>
    </row>
    <row r="461" spans="1:25" ht="15" customHeight="1" x14ac:dyDescent="0.35">
      <c r="A461" s="56" t="s">
        <v>1837</v>
      </c>
      <c r="B461" s="55" t="s">
        <v>1841</v>
      </c>
      <c r="C461" s="57">
        <v>1000</v>
      </c>
      <c r="D461" s="57">
        <v>20</v>
      </c>
      <c r="E461" s="317">
        <v>25</v>
      </c>
      <c r="F461" s="52">
        <v>331931</v>
      </c>
      <c r="G461" s="284" t="s">
        <v>1844</v>
      </c>
      <c r="H461" s="50" t="s">
        <v>0</v>
      </c>
      <c r="I461" s="48" t="s">
        <v>3</v>
      </c>
      <c r="J461" s="46"/>
      <c r="K461" s="45">
        <v>15</v>
      </c>
      <c r="L461" s="42">
        <f t="shared" si="68"/>
        <v>15</v>
      </c>
      <c r="M461" s="342" t="s">
        <v>34</v>
      </c>
      <c r="N461" s="38">
        <f t="shared" si="69"/>
        <v>3</v>
      </c>
      <c r="O461" s="35">
        <f t="shared" si="70"/>
        <v>45</v>
      </c>
      <c r="P461" s="33">
        <f t="shared" si="72"/>
        <v>196.4</v>
      </c>
      <c r="Q461" s="32">
        <f t="shared" si="89"/>
        <v>235.68</v>
      </c>
      <c r="R461" s="308"/>
      <c r="S461" s="308"/>
      <c r="U461" s="31"/>
      <c r="V461" s="49">
        <v>331931</v>
      </c>
      <c r="W461" s="31">
        <v>196.4</v>
      </c>
      <c r="X461" s="2"/>
      <c r="Y461" s="347"/>
    </row>
    <row r="462" spans="1:25" ht="15" customHeight="1" x14ac:dyDescent="0.35">
      <c r="A462" s="56" t="s">
        <v>1837</v>
      </c>
      <c r="B462" s="55" t="s">
        <v>1841</v>
      </c>
      <c r="C462" s="57">
        <v>1000</v>
      </c>
      <c r="D462" s="57">
        <v>20</v>
      </c>
      <c r="E462" s="317">
        <v>28</v>
      </c>
      <c r="F462" s="52">
        <v>331957</v>
      </c>
      <c r="G462" s="51" t="s">
        <v>1845</v>
      </c>
      <c r="H462" s="50" t="s">
        <v>0</v>
      </c>
      <c r="I462" s="48" t="s">
        <v>3</v>
      </c>
      <c r="J462" s="46"/>
      <c r="K462" s="45">
        <v>15</v>
      </c>
      <c r="L462" s="42">
        <f t="shared" si="68"/>
        <v>15</v>
      </c>
      <c r="M462" s="342" t="s">
        <v>34</v>
      </c>
      <c r="N462" s="38">
        <f t="shared" si="69"/>
        <v>3</v>
      </c>
      <c r="O462" s="35">
        <f t="shared" si="70"/>
        <v>45</v>
      </c>
      <c r="P462" s="33">
        <f t="shared" si="72"/>
        <v>199.8</v>
      </c>
      <c r="Q462" s="32">
        <f t="shared" si="89"/>
        <v>239.76</v>
      </c>
      <c r="R462" s="308"/>
      <c r="S462" s="308"/>
      <c r="U462" s="31"/>
      <c r="V462" s="49">
        <v>331957</v>
      </c>
      <c r="W462" s="31">
        <v>199.8</v>
      </c>
      <c r="X462" s="2"/>
      <c r="Y462" s="347"/>
    </row>
    <row r="463" spans="1:25" ht="15" customHeight="1" x14ac:dyDescent="0.35">
      <c r="A463" s="56" t="s">
        <v>1837</v>
      </c>
      <c r="B463" s="55" t="s">
        <v>1841</v>
      </c>
      <c r="C463" s="57">
        <v>1000</v>
      </c>
      <c r="D463" s="57">
        <v>20</v>
      </c>
      <c r="E463" s="317">
        <v>32</v>
      </c>
      <c r="F463" s="52">
        <v>331972</v>
      </c>
      <c r="G463" s="284" t="s">
        <v>1846</v>
      </c>
      <c r="H463" s="50" t="s">
        <v>0</v>
      </c>
      <c r="I463" s="48" t="s">
        <v>3</v>
      </c>
      <c r="J463" s="46"/>
      <c r="K463" s="45">
        <v>15</v>
      </c>
      <c r="L463" s="42">
        <f t="shared" si="68"/>
        <v>15</v>
      </c>
      <c r="M463" s="342" t="s">
        <v>34</v>
      </c>
      <c r="N463" s="38">
        <f t="shared" si="69"/>
        <v>3</v>
      </c>
      <c r="O463" s="35">
        <f t="shared" si="70"/>
        <v>45</v>
      </c>
      <c r="P463" s="33">
        <f t="shared" si="72"/>
        <v>203.8</v>
      </c>
      <c r="Q463" s="32">
        <f t="shared" si="89"/>
        <v>244.56</v>
      </c>
      <c r="R463" s="308"/>
      <c r="S463" s="308"/>
      <c r="U463" s="31"/>
      <c r="V463" s="49">
        <v>331972</v>
      </c>
      <c r="W463" s="31">
        <v>203.8</v>
      </c>
      <c r="X463" s="2"/>
      <c r="Y463" s="347"/>
    </row>
    <row r="464" spans="1:25" ht="15" customHeight="1" x14ac:dyDescent="0.35">
      <c r="A464" s="56" t="s">
        <v>1837</v>
      </c>
      <c r="B464" s="55" t="s">
        <v>1841</v>
      </c>
      <c r="C464" s="57">
        <v>1000</v>
      </c>
      <c r="D464" s="57">
        <v>20</v>
      </c>
      <c r="E464" s="317">
        <v>35</v>
      </c>
      <c r="F464" s="52">
        <v>331990</v>
      </c>
      <c r="G464" s="51" t="s">
        <v>1847</v>
      </c>
      <c r="H464" s="50" t="s">
        <v>0</v>
      </c>
      <c r="I464" s="48" t="s">
        <v>3</v>
      </c>
      <c r="J464" s="46"/>
      <c r="K464" s="45">
        <v>15</v>
      </c>
      <c r="L464" s="42">
        <f t="shared" si="68"/>
        <v>15</v>
      </c>
      <c r="M464" s="342" t="s">
        <v>34</v>
      </c>
      <c r="N464" s="38">
        <f t="shared" si="69"/>
        <v>3</v>
      </c>
      <c r="O464" s="35">
        <f t="shared" si="70"/>
        <v>45</v>
      </c>
      <c r="P464" s="33">
        <f t="shared" si="72"/>
        <v>207.2</v>
      </c>
      <c r="Q464" s="32">
        <f t="shared" si="89"/>
        <v>248.64</v>
      </c>
      <c r="R464" s="308"/>
      <c r="S464" s="308"/>
      <c r="U464" s="31"/>
      <c r="V464" s="49">
        <v>331990</v>
      </c>
      <c r="W464" s="31">
        <v>207.2</v>
      </c>
      <c r="X464" s="2"/>
      <c r="Y464" s="347"/>
    </row>
    <row r="465" spans="1:25" ht="15" customHeight="1" x14ac:dyDescent="0.35">
      <c r="A465" s="56" t="s">
        <v>1837</v>
      </c>
      <c r="B465" s="55" t="s">
        <v>1841</v>
      </c>
      <c r="C465" s="57">
        <v>1000</v>
      </c>
      <c r="D465" s="57">
        <v>20</v>
      </c>
      <c r="E465" s="317">
        <v>38</v>
      </c>
      <c r="F465" s="52">
        <v>332002</v>
      </c>
      <c r="G465" s="51" t="s">
        <v>1848</v>
      </c>
      <c r="H465" s="50" t="s">
        <v>0</v>
      </c>
      <c r="I465" s="48" t="s">
        <v>3</v>
      </c>
      <c r="J465" s="46"/>
      <c r="K465" s="45">
        <v>12</v>
      </c>
      <c r="L465" s="42">
        <f t="shared" si="68"/>
        <v>12</v>
      </c>
      <c r="M465" s="342" t="s">
        <v>34</v>
      </c>
      <c r="N465" s="38">
        <f t="shared" ref="N465:N534" si="90">IF(M465="A",1,IF(M465="B", ROUNDUP(10/L465,0),ROUNDUP(40/L465,0)))</f>
        <v>4</v>
      </c>
      <c r="O465" s="35">
        <f t="shared" ref="O465:O534" si="91">N465*L465</f>
        <v>48</v>
      </c>
      <c r="P465" s="33">
        <f t="shared" si="72"/>
        <v>210.7</v>
      </c>
      <c r="Q465" s="32">
        <f t="shared" si="89"/>
        <v>252.84</v>
      </c>
      <c r="R465" s="308"/>
      <c r="S465" s="308"/>
      <c r="U465" s="31"/>
      <c r="V465" s="49">
        <v>332002</v>
      </c>
      <c r="W465" s="31">
        <v>210.7</v>
      </c>
      <c r="X465" s="2"/>
      <c r="Y465" s="347"/>
    </row>
    <row r="466" spans="1:25" ht="15" customHeight="1" x14ac:dyDescent="0.35">
      <c r="A466" s="56" t="s">
        <v>1837</v>
      </c>
      <c r="B466" s="55" t="s">
        <v>1841</v>
      </c>
      <c r="C466" s="57">
        <v>1000</v>
      </c>
      <c r="D466" s="57">
        <v>20</v>
      </c>
      <c r="E466" s="317">
        <v>42</v>
      </c>
      <c r="F466" s="52">
        <v>332125</v>
      </c>
      <c r="G466" s="51" t="s">
        <v>1849</v>
      </c>
      <c r="H466" s="50" t="s">
        <v>0</v>
      </c>
      <c r="I466" s="48" t="s">
        <v>3</v>
      </c>
      <c r="J466" s="46"/>
      <c r="K466" s="45">
        <v>12</v>
      </c>
      <c r="L466" s="42">
        <f t="shared" si="68"/>
        <v>12</v>
      </c>
      <c r="M466" s="342" t="s">
        <v>34</v>
      </c>
      <c r="N466" s="38">
        <f t="shared" si="90"/>
        <v>4</v>
      </c>
      <c r="O466" s="35">
        <f t="shared" si="91"/>
        <v>48</v>
      </c>
      <c r="P466" s="33">
        <f t="shared" ref="P466:P529" si="92">ROUND(W466*(1-$Q$12),2)</f>
        <v>212.7</v>
      </c>
      <c r="Q466" s="32">
        <f t="shared" si="89"/>
        <v>255.24</v>
      </c>
      <c r="R466" s="308"/>
      <c r="S466" s="308"/>
      <c r="U466" s="31"/>
      <c r="V466" s="49">
        <v>332125</v>
      </c>
      <c r="W466" s="31">
        <v>212.7</v>
      </c>
      <c r="X466" s="2"/>
      <c r="Y466" s="347"/>
    </row>
    <row r="467" spans="1:25" ht="15" customHeight="1" x14ac:dyDescent="0.35">
      <c r="A467" s="56" t="s">
        <v>1837</v>
      </c>
      <c r="B467" s="55" t="s">
        <v>1841</v>
      </c>
      <c r="C467" s="57">
        <v>1000</v>
      </c>
      <c r="D467" s="57">
        <v>20</v>
      </c>
      <c r="E467" s="317">
        <v>45</v>
      </c>
      <c r="F467" s="52">
        <v>332141</v>
      </c>
      <c r="G467" s="51" t="s">
        <v>1850</v>
      </c>
      <c r="H467" s="50" t="s">
        <v>0</v>
      </c>
      <c r="I467" s="48" t="s">
        <v>3</v>
      </c>
      <c r="J467" s="46"/>
      <c r="K467" s="45">
        <v>11</v>
      </c>
      <c r="L467" s="42">
        <f t="shared" si="68"/>
        <v>11</v>
      </c>
      <c r="M467" s="342" t="s">
        <v>34</v>
      </c>
      <c r="N467" s="38">
        <f t="shared" si="90"/>
        <v>4</v>
      </c>
      <c r="O467" s="35">
        <f t="shared" si="91"/>
        <v>44</v>
      </c>
      <c r="P467" s="33">
        <f t="shared" si="92"/>
        <v>215.3</v>
      </c>
      <c r="Q467" s="32">
        <f t="shared" si="89"/>
        <v>258.36</v>
      </c>
      <c r="R467" s="308"/>
      <c r="S467" s="308"/>
      <c r="U467" s="31"/>
      <c r="V467" s="49">
        <v>332141</v>
      </c>
      <c r="W467" s="31">
        <v>215.3</v>
      </c>
      <c r="X467" s="2"/>
      <c r="Y467" s="347"/>
    </row>
    <row r="468" spans="1:25" ht="15" customHeight="1" x14ac:dyDescent="0.35">
      <c r="A468" s="56" t="s">
        <v>1837</v>
      </c>
      <c r="B468" s="55" t="s">
        <v>1841</v>
      </c>
      <c r="C468" s="57">
        <v>1000</v>
      </c>
      <c r="D468" s="57">
        <v>20</v>
      </c>
      <c r="E468" s="317">
        <v>48</v>
      </c>
      <c r="F468" s="52">
        <v>332151</v>
      </c>
      <c r="G468" s="51" t="s">
        <v>1851</v>
      </c>
      <c r="H468" s="50" t="s">
        <v>0</v>
      </c>
      <c r="I468" s="48" t="s">
        <v>3</v>
      </c>
      <c r="J468" s="46"/>
      <c r="K468" s="45">
        <v>11</v>
      </c>
      <c r="L468" s="42">
        <f t="shared" si="68"/>
        <v>11</v>
      </c>
      <c r="M468" s="342" t="s">
        <v>34</v>
      </c>
      <c r="N468" s="38">
        <f t="shared" si="90"/>
        <v>4</v>
      </c>
      <c r="O468" s="35">
        <f t="shared" si="91"/>
        <v>44</v>
      </c>
      <c r="P468" s="33">
        <f t="shared" si="92"/>
        <v>217.9</v>
      </c>
      <c r="Q468" s="32">
        <f t="shared" si="89"/>
        <v>261.48</v>
      </c>
      <c r="R468" s="308"/>
      <c r="S468" s="308"/>
      <c r="U468" s="31"/>
      <c r="V468" s="49">
        <v>332151</v>
      </c>
      <c r="W468" s="31">
        <v>217.9</v>
      </c>
      <c r="X468" s="2"/>
      <c r="Y468" s="347"/>
    </row>
    <row r="469" spans="1:25" ht="15" customHeight="1" x14ac:dyDescent="0.35">
      <c r="A469" s="56" t="s">
        <v>1837</v>
      </c>
      <c r="B469" s="55" t="s">
        <v>1841</v>
      </c>
      <c r="C469" s="57">
        <v>1000</v>
      </c>
      <c r="D469" s="57">
        <v>20</v>
      </c>
      <c r="E469" s="317">
        <v>54</v>
      </c>
      <c r="F469" s="52">
        <v>332180</v>
      </c>
      <c r="G469" s="51" t="s">
        <v>1852</v>
      </c>
      <c r="H469" s="50" t="s">
        <v>0</v>
      </c>
      <c r="I469" s="48" t="s">
        <v>3</v>
      </c>
      <c r="J469" s="46"/>
      <c r="K469" s="45">
        <v>10</v>
      </c>
      <c r="L469" s="42">
        <f t="shared" si="68"/>
        <v>10</v>
      </c>
      <c r="M469" s="342" t="s">
        <v>34</v>
      </c>
      <c r="N469" s="38">
        <f t="shared" si="90"/>
        <v>4</v>
      </c>
      <c r="O469" s="35">
        <f t="shared" si="91"/>
        <v>40</v>
      </c>
      <c r="P469" s="33">
        <f t="shared" si="92"/>
        <v>220.2</v>
      </c>
      <c r="Q469" s="32">
        <f t="shared" si="89"/>
        <v>264.24</v>
      </c>
      <c r="R469" s="308"/>
      <c r="S469" s="308"/>
      <c r="U469" s="31"/>
      <c r="V469" s="49">
        <v>332180</v>
      </c>
      <c r="W469" s="31">
        <v>220.2</v>
      </c>
      <c r="X469" s="2"/>
      <c r="Y469" s="347"/>
    </row>
    <row r="470" spans="1:25" ht="15" customHeight="1" x14ac:dyDescent="0.35">
      <c r="A470" s="56" t="s">
        <v>1837</v>
      </c>
      <c r="B470" s="55" t="s">
        <v>1841</v>
      </c>
      <c r="C470" s="57">
        <v>1000</v>
      </c>
      <c r="D470" s="57">
        <v>20</v>
      </c>
      <c r="E470" s="317">
        <v>57</v>
      </c>
      <c r="F470" s="52">
        <v>332257</v>
      </c>
      <c r="G470" s="284" t="s">
        <v>1853</v>
      </c>
      <c r="H470" s="50" t="s">
        <v>0</v>
      </c>
      <c r="I470" s="48" t="s">
        <v>3</v>
      </c>
      <c r="J470" s="46"/>
      <c r="K470" s="45">
        <v>10</v>
      </c>
      <c r="L470" s="42">
        <f t="shared" si="68"/>
        <v>10</v>
      </c>
      <c r="M470" s="342" t="s">
        <v>34</v>
      </c>
      <c r="N470" s="38">
        <f t="shared" si="90"/>
        <v>4</v>
      </c>
      <c r="O470" s="35">
        <f t="shared" si="91"/>
        <v>40</v>
      </c>
      <c r="P470" s="33">
        <f t="shared" si="92"/>
        <v>223</v>
      </c>
      <c r="Q470" s="32">
        <f t="shared" si="89"/>
        <v>267.60000000000002</v>
      </c>
      <c r="R470" s="308"/>
      <c r="S470" s="308"/>
      <c r="U470" s="31"/>
      <c r="V470" s="49">
        <v>332257</v>
      </c>
      <c r="W470" s="31">
        <v>223</v>
      </c>
      <c r="X470" s="2"/>
      <c r="Y470" s="347"/>
    </row>
    <row r="471" spans="1:25" ht="15" customHeight="1" x14ac:dyDescent="0.35">
      <c r="A471" s="56" t="s">
        <v>1837</v>
      </c>
      <c r="B471" s="55" t="s">
        <v>1841</v>
      </c>
      <c r="C471" s="57">
        <v>1000</v>
      </c>
      <c r="D471" s="57">
        <v>20</v>
      </c>
      <c r="E471" s="317">
        <v>60</v>
      </c>
      <c r="F471" s="52">
        <v>332268</v>
      </c>
      <c r="G471" s="284" t="s">
        <v>1854</v>
      </c>
      <c r="H471" s="50" t="s">
        <v>0</v>
      </c>
      <c r="I471" s="48" t="s">
        <v>3</v>
      </c>
      <c r="J471" s="46"/>
      <c r="K471" s="45">
        <v>9</v>
      </c>
      <c r="L471" s="42">
        <f t="shared" si="68"/>
        <v>9</v>
      </c>
      <c r="M471" s="342" t="s">
        <v>34</v>
      </c>
      <c r="N471" s="38">
        <f t="shared" si="90"/>
        <v>5</v>
      </c>
      <c r="O471" s="35">
        <f t="shared" si="91"/>
        <v>45</v>
      </c>
      <c r="P471" s="33">
        <f t="shared" si="92"/>
        <v>226.3</v>
      </c>
      <c r="Q471" s="32">
        <f t="shared" si="89"/>
        <v>271.56</v>
      </c>
      <c r="R471" s="308"/>
      <c r="S471" s="308"/>
      <c r="U471" s="31"/>
      <c r="V471" s="49">
        <v>332268</v>
      </c>
      <c r="W471" s="31">
        <v>226.3</v>
      </c>
      <c r="X471" s="2"/>
      <c r="Y471" s="347"/>
    </row>
    <row r="472" spans="1:25" ht="15" customHeight="1" x14ac:dyDescent="0.35">
      <c r="A472" s="56" t="s">
        <v>1837</v>
      </c>
      <c r="B472" s="55" t="s">
        <v>1841</v>
      </c>
      <c r="C472" s="57">
        <v>1000</v>
      </c>
      <c r="D472" s="57">
        <v>20</v>
      </c>
      <c r="E472" s="317">
        <v>64</v>
      </c>
      <c r="F472" s="52">
        <v>332281</v>
      </c>
      <c r="G472" s="51" t="s">
        <v>1855</v>
      </c>
      <c r="H472" s="50" t="s">
        <v>0</v>
      </c>
      <c r="I472" s="48" t="s">
        <v>3</v>
      </c>
      <c r="J472" s="46"/>
      <c r="K472" s="45">
        <v>9</v>
      </c>
      <c r="L472" s="42">
        <f t="shared" si="68"/>
        <v>9</v>
      </c>
      <c r="M472" s="342" t="s">
        <v>34</v>
      </c>
      <c r="N472" s="38">
        <f t="shared" si="90"/>
        <v>5</v>
      </c>
      <c r="O472" s="35">
        <f t="shared" si="91"/>
        <v>45</v>
      </c>
      <c r="P472" s="33">
        <f t="shared" si="92"/>
        <v>230</v>
      </c>
      <c r="Q472" s="32">
        <f t="shared" si="89"/>
        <v>276</v>
      </c>
      <c r="R472" s="308"/>
      <c r="S472" s="308"/>
      <c r="U472" s="31"/>
      <c r="V472" s="49">
        <v>332281</v>
      </c>
      <c r="W472" s="31">
        <v>230</v>
      </c>
      <c r="X472" s="2"/>
      <c r="Y472" s="347"/>
    </row>
    <row r="473" spans="1:25" ht="15" customHeight="1" x14ac:dyDescent="0.35">
      <c r="A473" s="56" t="s">
        <v>1837</v>
      </c>
      <c r="B473" s="55" t="s">
        <v>1841</v>
      </c>
      <c r="C473" s="57">
        <v>1000</v>
      </c>
      <c r="D473" s="57">
        <v>25</v>
      </c>
      <c r="E473" s="317">
        <v>18</v>
      </c>
      <c r="F473" s="52">
        <v>331915</v>
      </c>
      <c r="G473" s="51" t="s">
        <v>1856</v>
      </c>
      <c r="H473" s="50" t="s">
        <v>0</v>
      </c>
      <c r="I473" s="48" t="s">
        <v>3</v>
      </c>
      <c r="J473" s="46"/>
      <c r="K473" s="45">
        <v>15</v>
      </c>
      <c r="L473" s="42">
        <f t="shared" si="68"/>
        <v>15</v>
      </c>
      <c r="M473" s="342" t="s">
        <v>34</v>
      </c>
      <c r="N473" s="38">
        <f t="shared" si="90"/>
        <v>3</v>
      </c>
      <c r="O473" s="35">
        <f t="shared" si="91"/>
        <v>45</v>
      </c>
      <c r="P473" s="33">
        <f t="shared" si="92"/>
        <v>192.3</v>
      </c>
      <c r="Q473" s="32">
        <f t="shared" si="89"/>
        <v>230.76</v>
      </c>
      <c r="R473" s="308"/>
      <c r="S473" s="308"/>
      <c r="U473" s="31"/>
      <c r="V473" s="49">
        <v>331915</v>
      </c>
      <c r="W473" s="31">
        <v>192.3</v>
      </c>
      <c r="X473" s="2"/>
      <c r="Y473" s="347"/>
    </row>
    <row r="474" spans="1:25" ht="15" customHeight="1" x14ac:dyDescent="0.35">
      <c r="A474" s="56" t="s">
        <v>1837</v>
      </c>
      <c r="B474" s="55" t="s">
        <v>1841</v>
      </c>
      <c r="C474" s="57">
        <v>1000</v>
      </c>
      <c r="D474" s="57">
        <v>25</v>
      </c>
      <c r="E474" s="317">
        <v>21</v>
      </c>
      <c r="F474" s="52">
        <v>331927</v>
      </c>
      <c r="G474" s="51" t="s">
        <v>1857</v>
      </c>
      <c r="H474" s="50" t="s">
        <v>0</v>
      </c>
      <c r="I474" s="48" t="s">
        <v>3</v>
      </c>
      <c r="J474" s="46"/>
      <c r="K474" s="45">
        <v>15</v>
      </c>
      <c r="L474" s="42">
        <f t="shared" si="68"/>
        <v>15</v>
      </c>
      <c r="M474" s="342" t="s">
        <v>34</v>
      </c>
      <c r="N474" s="38">
        <f t="shared" si="90"/>
        <v>3</v>
      </c>
      <c r="O474" s="35">
        <f t="shared" si="91"/>
        <v>45</v>
      </c>
      <c r="P474" s="33">
        <f t="shared" si="92"/>
        <v>198.1</v>
      </c>
      <c r="Q474" s="32">
        <f t="shared" si="89"/>
        <v>237.72</v>
      </c>
      <c r="R474" s="308"/>
      <c r="S474" s="308"/>
      <c r="U474" s="31"/>
      <c r="V474" s="49">
        <v>331927</v>
      </c>
      <c r="W474" s="31">
        <v>198.1</v>
      </c>
      <c r="X474" s="2"/>
      <c r="Y474" s="347"/>
    </row>
    <row r="475" spans="1:25" ht="15" customHeight="1" x14ac:dyDescent="0.35">
      <c r="A475" s="56" t="s">
        <v>1837</v>
      </c>
      <c r="B475" s="55" t="s">
        <v>1841</v>
      </c>
      <c r="C475" s="57">
        <v>1000</v>
      </c>
      <c r="D475" s="57">
        <v>25</v>
      </c>
      <c r="E475" s="317">
        <v>25</v>
      </c>
      <c r="F475" s="52">
        <v>331932</v>
      </c>
      <c r="G475" s="51" t="s">
        <v>1858</v>
      </c>
      <c r="H475" s="50" t="s">
        <v>0</v>
      </c>
      <c r="I475" s="48" t="s">
        <v>3</v>
      </c>
      <c r="J475" s="46"/>
      <c r="K475" s="45">
        <v>15</v>
      </c>
      <c r="L475" s="42">
        <f t="shared" si="68"/>
        <v>15</v>
      </c>
      <c r="M475" s="342" t="s">
        <v>34</v>
      </c>
      <c r="N475" s="38">
        <f t="shared" si="90"/>
        <v>3</v>
      </c>
      <c r="O475" s="35">
        <f t="shared" si="91"/>
        <v>45</v>
      </c>
      <c r="P475" s="33">
        <f t="shared" si="92"/>
        <v>203.3</v>
      </c>
      <c r="Q475" s="32">
        <f t="shared" si="89"/>
        <v>243.96</v>
      </c>
      <c r="R475" s="308"/>
      <c r="S475" s="308"/>
      <c r="U475" s="31"/>
      <c r="V475" s="49">
        <v>331932</v>
      </c>
      <c r="W475" s="31">
        <v>203.3</v>
      </c>
      <c r="X475" s="2"/>
      <c r="Y475" s="347"/>
    </row>
    <row r="476" spans="1:25" ht="15" customHeight="1" x14ac:dyDescent="0.35">
      <c r="A476" s="56" t="s">
        <v>1837</v>
      </c>
      <c r="B476" s="55" t="s">
        <v>1841</v>
      </c>
      <c r="C476" s="57">
        <v>1000</v>
      </c>
      <c r="D476" s="57">
        <v>25</v>
      </c>
      <c r="E476" s="317">
        <v>28</v>
      </c>
      <c r="F476" s="52">
        <v>331959</v>
      </c>
      <c r="G476" s="51" t="s">
        <v>1859</v>
      </c>
      <c r="H476" s="50" t="s">
        <v>0</v>
      </c>
      <c r="I476" s="48" t="s">
        <v>3</v>
      </c>
      <c r="J476" s="46"/>
      <c r="K476" s="45">
        <v>12</v>
      </c>
      <c r="L476" s="42">
        <f t="shared" si="68"/>
        <v>12</v>
      </c>
      <c r="M476" s="342" t="s">
        <v>34</v>
      </c>
      <c r="N476" s="38">
        <f t="shared" si="90"/>
        <v>4</v>
      </c>
      <c r="O476" s="35">
        <f t="shared" si="91"/>
        <v>48</v>
      </c>
      <c r="P476" s="33">
        <f t="shared" si="92"/>
        <v>203.7</v>
      </c>
      <c r="Q476" s="32">
        <f t="shared" si="89"/>
        <v>244.44</v>
      </c>
      <c r="R476" s="308"/>
      <c r="S476" s="308"/>
      <c r="U476" s="31"/>
      <c r="V476" s="49">
        <v>331959</v>
      </c>
      <c r="W476" s="31">
        <v>203.7</v>
      </c>
      <c r="X476" s="2"/>
      <c r="Y476" s="347"/>
    </row>
    <row r="477" spans="1:25" ht="15" customHeight="1" x14ac:dyDescent="0.35">
      <c r="A477" s="56" t="s">
        <v>1837</v>
      </c>
      <c r="B477" s="55" t="s">
        <v>1841</v>
      </c>
      <c r="C477" s="57">
        <v>1000</v>
      </c>
      <c r="D477" s="57">
        <v>25</v>
      </c>
      <c r="E477" s="317">
        <v>32</v>
      </c>
      <c r="F477" s="52">
        <v>331974</v>
      </c>
      <c r="G477" s="51" t="s">
        <v>1860</v>
      </c>
      <c r="H477" s="50" t="s">
        <v>0</v>
      </c>
      <c r="I477" s="48" t="s">
        <v>3</v>
      </c>
      <c r="J477" s="46"/>
      <c r="K477" s="45">
        <v>12</v>
      </c>
      <c r="L477" s="42">
        <f t="shared" si="68"/>
        <v>12</v>
      </c>
      <c r="M477" s="342" t="s">
        <v>34</v>
      </c>
      <c r="N477" s="38">
        <f t="shared" si="90"/>
        <v>4</v>
      </c>
      <c r="O477" s="35">
        <f t="shared" si="91"/>
        <v>48</v>
      </c>
      <c r="P477" s="33">
        <f t="shared" si="92"/>
        <v>207.9</v>
      </c>
      <c r="Q477" s="32">
        <f t="shared" si="89"/>
        <v>249.48</v>
      </c>
      <c r="R477" s="308"/>
      <c r="S477" s="308"/>
      <c r="U477" s="31"/>
      <c r="V477" s="49">
        <v>331974</v>
      </c>
      <c r="W477" s="31">
        <v>207.9</v>
      </c>
      <c r="X477" s="2"/>
      <c r="Y477" s="347"/>
    </row>
    <row r="478" spans="1:25" ht="15" customHeight="1" x14ac:dyDescent="0.35">
      <c r="A478" s="56" t="s">
        <v>1837</v>
      </c>
      <c r="B478" s="55" t="s">
        <v>1841</v>
      </c>
      <c r="C478" s="57">
        <v>1000</v>
      </c>
      <c r="D478" s="57">
        <v>25</v>
      </c>
      <c r="E478" s="317">
        <v>35</v>
      </c>
      <c r="F478" s="52">
        <v>331995</v>
      </c>
      <c r="G478" s="51" t="s">
        <v>1861</v>
      </c>
      <c r="H478" s="50" t="s">
        <v>0</v>
      </c>
      <c r="I478" s="48" t="s">
        <v>3</v>
      </c>
      <c r="J478" s="46"/>
      <c r="K478" s="45">
        <v>12</v>
      </c>
      <c r="L478" s="42">
        <f t="shared" si="68"/>
        <v>12</v>
      </c>
      <c r="M478" s="342" t="s">
        <v>34</v>
      </c>
      <c r="N478" s="38">
        <f t="shared" si="90"/>
        <v>4</v>
      </c>
      <c r="O478" s="35">
        <f t="shared" si="91"/>
        <v>48</v>
      </c>
      <c r="P478" s="33">
        <f t="shared" si="92"/>
        <v>212.3</v>
      </c>
      <c r="Q478" s="32">
        <f t="shared" si="89"/>
        <v>254.76</v>
      </c>
      <c r="R478" s="308"/>
      <c r="S478" s="308"/>
      <c r="U478" s="31"/>
      <c r="V478" s="49">
        <v>331995</v>
      </c>
      <c r="W478" s="31">
        <v>212.3</v>
      </c>
      <c r="X478" s="2"/>
      <c r="Y478" s="347"/>
    </row>
    <row r="479" spans="1:25" ht="15" customHeight="1" x14ac:dyDescent="0.35">
      <c r="A479" s="56" t="s">
        <v>1837</v>
      </c>
      <c r="B479" s="55" t="s">
        <v>1841</v>
      </c>
      <c r="C479" s="57">
        <v>1000</v>
      </c>
      <c r="D479" s="54">
        <v>25</v>
      </c>
      <c r="E479" s="317">
        <v>38</v>
      </c>
      <c r="F479" s="52">
        <v>332003</v>
      </c>
      <c r="G479" s="51" t="s">
        <v>1862</v>
      </c>
      <c r="H479" s="50" t="s">
        <v>0</v>
      </c>
      <c r="I479" s="48" t="s">
        <v>3</v>
      </c>
      <c r="J479" s="46"/>
      <c r="K479" s="45">
        <v>11</v>
      </c>
      <c r="L479" s="42">
        <f t="shared" si="68"/>
        <v>11</v>
      </c>
      <c r="M479" s="342" t="s">
        <v>34</v>
      </c>
      <c r="N479" s="38">
        <f t="shared" si="90"/>
        <v>4</v>
      </c>
      <c r="O479" s="35">
        <f t="shared" si="91"/>
        <v>44</v>
      </c>
      <c r="P479" s="33">
        <f t="shared" si="92"/>
        <v>219.6</v>
      </c>
      <c r="Q479" s="32">
        <f t="shared" si="89"/>
        <v>263.52</v>
      </c>
      <c r="R479" s="308"/>
      <c r="S479" s="308"/>
      <c r="U479" s="31"/>
      <c r="V479" s="49">
        <v>332003</v>
      </c>
      <c r="W479" s="31">
        <v>219.6</v>
      </c>
      <c r="X479" s="2"/>
      <c r="Y479" s="347"/>
    </row>
    <row r="480" spans="1:25" ht="15" customHeight="1" x14ac:dyDescent="0.35">
      <c r="A480" s="56" t="s">
        <v>1837</v>
      </c>
      <c r="B480" s="55" t="s">
        <v>1841</v>
      </c>
      <c r="C480" s="57">
        <v>1000</v>
      </c>
      <c r="D480" s="57">
        <v>25</v>
      </c>
      <c r="E480" s="317">
        <v>42</v>
      </c>
      <c r="F480" s="52">
        <v>332127</v>
      </c>
      <c r="G480" s="51" t="s">
        <v>1863</v>
      </c>
      <c r="H480" s="50" t="s">
        <v>0</v>
      </c>
      <c r="I480" s="48" t="s">
        <v>3</v>
      </c>
      <c r="J480" s="46"/>
      <c r="K480" s="45">
        <v>11</v>
      </c>
      <c r="L480" s="42">
        <f t="shared" si="68"/>
        <v>11</v>
      </c>
      <c r="M480" s="342" t="s">
        <v>34</v>
      </c>
      <c r="N480" s="38">
        <f t="shared" si="90"/>
        <v>4</v>
      </c>
      <c r="O480" s="35">
        <f t="shared" si="91"/>
        <v>44</v>
      </c>
      <c r="P480" s="33">
        <f t="shared" si="92"/>
        <v>225.4</v>
      </c>
      <c r="Q480" s="32">
        <f t="shared" si="89"/>
        <v>270.48</v>
      </c>
      <c r="R480" s="308"/>
      <c r="S480" s="308"/>
      <c r="U480" s="31"/>
      <c r="V480" s="49">
        <v>332127</v>
      </c>
      <c r="W480" s="31">
        <v>225.4</v>
      </c>
      <c r="X480" s="2"/>
      <c r="Y480" s="347"/>
    </row>
    <row r="481" spans="1:25" ht="15" customHeight="1" x14ac:dyDescent="0.35">
      <c r="A481" s="56" t="s">
        <v>1837</v>
      </c>
      <c r="B481" s="55" t="s">
        <v>1841</v>
      </c>
      <c r="C481" s="57">
        <v>1000</v>
      </c>
      <c r="D481" s="57">
        <v>25</v>
      </c>
      <c r="E481" s="317">
        <v>45</v>
      </c>
      <c r="F481" s="52">
        <v>332142</v>
      </c>
      <c r="G481" s="51" t="s">
        <v>1864</v>
      </c>
      <c r="H481" s="50" t="s">
        <v>0</v>
      </c>
      <c r="I481" s="48" t="s">
        <v>3</v>
      </c>
      <c r="J481" s="46"/>
      <c r="K481" s="45">
        <v>10</v>
      </c>
      <c r="L481" s="42">
        <f t="shared" si="68"/>
        <v>10</v>
      </c>
      <c r="M481" s="342" t="s">
        <v>34</v>
      </c>
      <c r="N481" s="38">
        <f t="shared" si="90"/>
        <v>4</v>
      </c>
      <c r="O481" s="35">
        <f t="shared" si="91"/>
        <v>40</v>
      </c>
      <c r="P481" s="33">
        <f t="shared" si="92"/>
        <v>228.4</v>
      </c>
      <c r="Q481" s="32">
        <f t="shared" si="89"/>
        <v>274.08</v>
      </c>
      <c r="R481" s="308"/>
      <c r="S481" s="308"/>
      <c r="U481" s="31"/>
      <c r="V481" s="49">
        <v>332142</v>
      </c>
      <c r="W481" s="31">
        <v>228.4</v>
      </c>
      <c r="X481" s="2"/>
      <c r="Y481" s="347"/>
    </row>
    <row r="482" spans="1:25" ht="15" customHeight="1" x14ac:dyDescent="0.35">
      <c r="A482" s="56" t="s">
        <v>1837</v>
      </c>
      <c r="B482" s="55" t="s">
        <v>1841</v>
      </c>
      <c r="C482" s="57">
        <v>1000</v>
      </c>
      <c r="D482" s="57">
        <v>25</v>
      </c>
      <c r="E482" s="317">
        <v>48</v>
      </c>
      <c r="F482" s="52">
        <v>332156</v>
      </c>
      <c r="G482" s="51" t="s">
        <v>1865</v>
      </c>
      <c r="H482" s="50" t="s">
        <v>0</v>
      </c>
      <c r="I482" s="48" t="s">
        <v>3</v>
      </c>
      <c r="J482" s="46"/>
      <c r="K482" s="45">
        <v>10</v>
      </c>
      <c r="L482" s="42">
        <f t="shared" si="68"/>
        <v>10</v>
      </c>
      <c r="M482" s="342" t="s">
        <v>34</v>
      </c>
      <c r="N482" s="38">
        <f t="shared" si="90"/>
        <v>4</v>
      </c>
      <c r="O482" s="35">
        <f t="shared" si="91"/>
        <v>40</v>
      </c>
      <c r="P482" s="33">
        <f t="shared" si="92"/>
        <v>231</v>
      </c>
      <c r="Q482" s="32">
        <f t="shared" si="89"/>
        <v>277.2</v>
      </c>
      <c r="R482" s="308"/>
      <c r="S482" s="308"/>
      <c r="U482" s="31"/>
      <c r="V482" s="49">
        <v>332156</v>
      </c>
      <c r="W482" s="31">
        <v>231</v>
      </c>
      <c r="X482" s="2"/>
      <c r="Y482" s="347"/>
    </row>
    <row r="483" spans="1:25" ht="15" customHeight="1" x14ac:dyDescent="0.35">
      <c r="A483" s="56" t="s">
        <v>1837</v>
      </c>
      <c r="B483" s="55" t="s">
        <v>1841</v>
      </c>
      <c r="C483" s="57">
        <v>1000</v>
      </c>
      <c r="D483" s="57">
        <v>25</v>
      </c>
      <c r="E483" s="317">
        <v>54</v>
      </c>
      <c r="F483" s="52">
        <v>332181</v>
      </c>
      <c r="G483" s="51" t="s">
        <v>1866</v>
      </c>
      <c r="H483" s="50" t="s">
        <v>0</v>
      </c>
      <c r="I483" s="48" t="s">
        <v>3</v>
      </c>
      <c r="J483" s="46"/>
      <c r="K483" s="45">
        <v>9</v>
      </c>
      <c r="L483" s="42">
        <f t="shared" si="68"/>
        <v>9</v>
      </c>
      <c r="M483" s="342" t="s">
        <v>34</v>
      </c>
      <c r="N483" s="38">
        <f t="shared" si="90"/>
        <v>5</v>
      </c>
      <c r="O483" s="35">
        <f t="shared" si="91"/>
        <v>45</v>
      </c>
      <c r="P483" s="33">
        <f t="shared" si="92"/>
        <v>236.2</v>
      </c>
      <c r="Q483" s="32">
        <f t="shared" si="89"/>
        <v>283.44</v>
      </c>
      <c r="R483" s="308"/>
      <c r="S483" s="308"/>
      <c r="U483" s="31"/>
      <c r="V483" s="49">
        <v>332181</v>
      </c>
      <c r="W483" s="31">
        <v>236.2</v>
      </c>
      <c r="X483" s="2"/>
      <c r="Y483" s="347"/>
    </row>
    <row r="484" spans="1:25" ht="15" customHeight="1" x14ac:dyDescent="0.35">
      <c r="A484" s="56" t="s">
        <v>1837</v>
      </c>
      <c r="B484" s="55" t="s">
        <v>1841</v>
      </c>
      <c r="C484" s="57">
        <v>1000</v>
      </c>
      <c r="D484" s="57">
        <v>25</v>
      </c>
      <c r="E484" s="317">
        <v>57</v>
      </c>
      <c r="F484" s="52">
        <v>332259</v>
      </c>
      <c r="G484" s="51" t="s">
        <v>1867</v>
      </c>
      <c r="H484" s="50" t="s">
        <v>0</v>
      </c>
      <c r="I484" s="48" t="s">
        <v>3</v>
      </c>
      <c r="J484" s="46"/>
      <c r="K484" s="45">
        <v>9</v>
      </c>
      <c r="L484" s="42">
        <f t="shared" si="68"/>
        <v>9</v>
      </c>
      <c r="M484" s="342" t="s">
        <v>34</v>
      </c>
      <c r="N484" s="38">
        <f t="shared" si="90"/>
        <v>5</v>
      </c>
      <c r="O484" s="35">
        <f t="shared" si="91"/>
        <v>45</v>
      </c>
      <c r="P484" s="33">
        <f t="shared" si="92"/>
        <v>241</v>
      </c>
      <c r="Q484" s="32">
        <f t="shared" si="89"/>
        <v>289.2</v>
      </c>
      <c r="R484" s="308"/>
      <c r="S484" s="308"/>
      <c r="U484" s="31"/>
      <c r="V484" s="49">
        <v>332259</v>
      </c>
      <c r="W484" s="31">
        <v>241</v>
      </c>
      <c r="X484" s="2"/>
      <c r="Y484" s="347"/>
    </row>
    <row r="485" spans="1:25" ht="15" customHeight="1" x14ac:dyDescent="0.35">
      <c r="A485" s="56" t="s">
        <v>1837</v>
      </c>
      <c r="B485" s="55" t="s">
        <v>1841</v>
      </c>
      <c r="C485" s="57">
        <v>1000</v>
      </c>
      <c r="D485" s="57">
        <v>25</v>
      </c>
      <c r="E485" s="317">
        <v>60</v>
      </c>
      <c r="F485" s="52">
        <v>332271</v>
      </c>
      <c r="G485" s="51" t="s">
        <v>1868</v>
      </c>
      <c r="H485" s="50" t="s">
        <v>0</v>
      </c>
      <c r="I485" s="48" t="s">
        <v>3</v>
      </c>
      <c r="J485" s="46"/>
      <c r="K485" s="45">
        <v>9</v>
      </c>
      <c r="L485" s="42">
        <f t="shared" si="68"/>
        <v>9</v>
      </c>
      <c r="M485" s="342" t="s">
        <v>34</v>
      </c>
      <c r="N485" s="38">
        <f t="shared" si="90"/>
        <v>5</v>
      </c>
      <c r="O485" s="35">
        <f t="shared" si="91"/>
        <v>45</v>
      </c>
      <c r="P485" s="33">
        <f t="shared" si="92"/>
        <v>244.5</v>
      </c>
      <c r="Q485" s="32">
        <f t="shared" si="89"/>
        <v>293.39999999999998</v>
      </c>
      <c r="R485" s="308"/>
      <c r="S485" s="308"/>
      <c r="U485" s="31"/>
      <c r="V485" s="49">
        <v>332271</v>
      </c>
      <c r="W485" s="31">
        <v>244.5</v>
      </c>
      <c r="X485" s="2"/>
      <c r="Y485" s="347"/>
    </row>
    <row r="486" spans="1:25" ht="15" customHeight="1" x14ac:dyDescent="0.35">
      <c r="A486" s="56" t="s">
        <v>1837</v>
      </c>
      <c r="B486" s="55" t="s">
        <v>1841</v>
      </c>
      <c r="C486" s="57">
        <v>1000</v>
      </c>
      <c r="D486" s="57">
        <v>25</v>
      </c>
      <c r="E486" s="317">
        <v>64</v>
      </c>
      <c r="F486" s="52">
        <v>332286</v>
      </c>
      <c r="G486" s="51" t="s">
        <v>1869</v>
      </c>
      <c r="H486" s="50" t="s">
        <v>0</v>
      </c>
      <c r="I486" s="48" t="s">
        <v>3</v>
      </c>
      <c r="J486" s="46"/>
      <c r="K486" s="45">
        <v>8</v>
      </c>
      <c r="L486" s="42">
        <f t="shared" si="68"/>
        <v>8</v>
      </c>
      <c r="M486" s="342" t="s">
        <v>34</v>
      </c>
      <c r="N486" s="38">
        <f t="shared" si="90"/>
        <v>5</v>
      </c>
      <c r="O486" s="35">
        <f t="shared" si="91"/>
        <v>40</v>
      </c>
      <c r="P486" s="33">
        <f t="shared" si="92"/>
        <v>248.2</v>
      </c>
      <c r="Q486" s="32">
        <f t="shared" si="89"/>
        <v>297.83999999999997</v>
      </c>
      <c r="R486" s="308"/>
      <c r="S486" s="308"/>
      <c r="U486" s="31"/>
      <c r="V486" s="49">
        <v>332286</v>
      </c>
      <c r="W486" s="31">
        <v>248.2</v>
      </c>
      <c r="X486" s="2"/>
      <c r="Y486" s="347"/>
    </row>
    <row r="487" spans="1:25" ht="15" customHeight="1" x14ac:dyDescent="0.35">
      <c r="A487" s="56" t="s">
        <v>1837</v>
      </c>
      <c r="B487" s="55" t="s">
        <v>1841</v>
      </c>
      <c r="C487" s="57">
        <v>1000</v>
      </c>
      <c r="D487" s="57">
        <v>30</v>
      </c>
      <c r="E487" s="317">
        <v>18</v>
      </c>
      <c r="F487" s="52">
        <v>331917</v>
      </c>
      <c r="G487" s="51" t="s">
        <v>1870</v>
      </c>
      <c r="H487" s="50" t="s">
        <v>0</v>
      </c>
      <c r="I487" s="48" t="s">
        <v>3</v>
      </c>
      <c r="J487" s="46"/>
      <c r="K487" s="45">
        <v>12</v>
      </c>
      <c r="L487" s="42">
        <f t="shared" si="68"/>
        <v>12</v>
      </c>
      <c r="M487" s="342" t="s">
        <v>34</v>
      </c>
      <c r="N487" s="38">
        <f t="shared" si="90"/>
        <v>4</v>
      </c>
      <c r="O487" s="35">
        <f t="shared" si="91"/>
        <v>48</v>
      </c>
      <c r="P487" s="33">
        <f t="shared" si="92"/>
        <v>202.4</v>
      </c>
      <c r="Q487" s="32">
        <f t="shared" si="89"/>
        <v>242.88</v>
      </c>
      <c r="R487" s="308"/>
      <c r="S487" s="308"/>
      <c r="U487" s="31"/>
      <c r="V487" s="49">
        <v>331917</v>
      </c>
      <c r="W487" s="31">
        <v>202.4</v>
      </c>
      <c r="X487" s="2"/>
      <c r="Y487" s="347"/>
    </row>
    <row r="488" spans="1:25" ht="15" customHeight="1" x14ac:dyDescent="0.35">
      <c r="A488" s="56" t="s">
        <v>1837</v>
      </c>
      <c r="B488" s="55" t="s">
        <v>1841</v>
      </c>
      <c r="C488" s="57">
        <v>1000</v>
      </c>
      <c r="D488" s="57">
        <v>30</v>
      </c>
      <c r="E488" s="317">
        <v>21</v>
      </c>
      <c r="F488" s="52">
        <v>331928</v>
      </c>
      <c r="G488" s="51" t="s">
        <v>1871</v>
      </c>
      <c r="H488" s="50" t="s">
        <v>0</v>
      </c>
      <c r="I488" s="48" t="s">
        <v>3</v>
      </c>
      <c r="J488" s="46"/>
      <c r="K488" s="45">
        <v>12</v>
      </c>
      <c r="L488" s="42">
        <f t="shared" si="68"/>
        <v>12</v>
      </c>
      <c r="M488" s="342" t="s">
        <v>34</v>
      </c>
      <c r="N488" s="38">
        <f t="shared" si="90"/>
        <v>4</v>
      </c>
      <c r="O488" s="35">
        <f t="shared" si="91"/>
        <v>48</v>
      </c>
      <c r="P488" s="33">
        <f t="shared" si="92"/>
        <v>205.3</v>
      </c>
      <c r="Q488" s="32">
        <f t="shared" si="89"/>
        <v>246.36</v>
      </c>
      <c r="R488" s="308"/>
      <c r="S488" s="308"/>
      <c r="U488" s="31"/>
      <c r="V488" s="49">
        <v>331928</v>
      </c>
      <c r="W488" s="31">
        <v>205.3</v>
      </c>
      <c r="X488" s="2"/>
      <c r="Y488" s="347"/>
    </row>
    <row r="489" spans="1:25" ht="15" customHeight="1" x14ac:dyDescent="0.35">
      <c r="A489" s="56" t="s">
        <v>1837</v>
      </c>
      <c r="B489" s="55" t="s">
        <v>1841</v>
      </c>
      <c r="C489" s="57">
        <v>1000</v>
      </c>
      <c r="D489" s="57">
        <v>30</v>
      </c>
      <c r="E489" s="317">
        <v>25</v>
      </c>
      <c r="F489" s="52">
        <v>331934</v>
      </c>
      <c r="G489" s="51" t="s">
        <v>1872</v>
      </c>
      <c r="H489" s="50" t="s">
        <v>0</v>
      </c>
      <c r="I489" s="48" t="s">
        <v>3</v>
      </c>
      <c r="J489" s="46"/>
      <c r="K489" s="45">
        <v>12</v>
      </c>
      <c r="L489" s="42">
        <f t="shared" si="68"/>
        <v>12</v>
      </c>
      <c r="M489" s="342" t="s">
        <v>34</v>
      </c>
      <c r="N489" s="38">
        <f t="shared" si="90"/>
        <v>4</v>
      </c>
      <c r="O489" s="35">
        <f t="shared" si="91"/>
        <v>48</v>
      </c>
      <c r="P489" s="33">
        <f t="shared" si="92"/>
        <v>208.7</v>
      </c>
      <c r="Q489" s="32">
        <f t="shared" si="89"/>
        <v>250.44</v>
      </c>
      <c r="R489" s="308"/>
      <c r="S489" s="308"/>
      <c r="U489" s="31"/>
      <c r="V489" s="49">
        <v>331934</v>
      </c>
      <c r="W489" s="31">
        <v>208.7</v>
      </c>
      <c r="X489" s="2"/>
      <c r="Y489" s="347"/>
    </row>
    <row r="490" spans="1:25" ht="15" customHeight="1" x14ac:dyDescent="0.35">
      <c r="A490" s="56" t="s">
        <v>1837</v>
      </c>
      <c r="B490" s="55" t="s">
        <v>1841</v>
      </c>
      <c r="C490" s="57">
        <v>1000</v>
      </c>
      <c r="D490" s="57">
        <v>30</v>
      </c>
      <c r="E490" s="317">
        <v>28</v>
      </c>
      <c r="F490" s="52">
        <v>331962</v>
      </c>
      <c r="G490" s="51" t="s">
        <v>1873</v>
      </c>
      <c r="H490" s="50" t="s">
        <v>0</v>
      </c>
      <c r="I490" s="48" t="s">
        <v>3</v>
      </c>
      <c r="J490" s="46"/>
      <c r="K490" s="45">
        <v>10</v>
      </c>
      <c r="L490" s="42">
        <f t="shared" si="68"/>
        <v>10</v>
      </c>
      <c r="M490" s="342" t="s">
        <v>34</v>
      </c>
      <c r="N490" s="38">
        <f t="shared" si="90"/>
        <v>4</v>
      </c>
      <c r="O490" s="35">
        <f t="shared" si="91"/>
        <v>40</v>
      </c>
      <c r="P490" s="33">
        <f t="shared" si="92"/>
        <v>217.8</v>
      </c>
      <c r="Q490" s="32">
        <f t="shared" si="89"/>
        <v>261.36</v>
      </c>
      <c r="R490" s="308"/>
      <c r="S490" s="308"/>
      <c r="U490" s="31"/>
      <c r="V490" s="49">
        <v>331962</v>
      </c>
      <c r="W490" s="31">
        <v>217.8</v>
      </c>
      <c r="X490" s="2"/>
      <c r="Y490" s="347"/>
    </row>
    <row r="491" spans="1:25" ht="15" customHeight="1" x14ac:dyDescent="0.35">
      <c r="A491" s="56" t="s">
        <v>1837</v>
      </c>
      <c r="B491" s="55" t="s">
        <v>1841</v>
      </c>
      <c r="C491" s="57">
        <v>1000</v>
      </c>
      <c r="D491" s="57">
        <v>30</v>
      </c>
      <c r="E491" s="317">
        <v>32</v>
      </c>
      <c r="F491" s="52">
        <v>331976</v>
      </c>
      <c r="G491" s="51" t="s">
        <v>1874</v>
      </c>
      <c r="H491" s="50" t="s">
        <v>0</v>
      </c>
      <c r="I491" s="48" t="s">
        <v>3</v>
      </c>
      <c r="J491" s="46"/>
      <c r="K491" s="45">
        <v>10</v>
      </c>
      <c r="L491" s="42">
        <f t="shared" si="68"/>
        <v>10</v>
      </c>
      <c r="M491" s="342" t="s">
        <v>34</v>
      </c>
      <c r="N491" s="38">
        <f t="shared" si="90"/>
        <v>4</v>
      </c>
      <c r="O491" s="35">
        <f t="shared" si="91"/>
        <v>40</v>
      </c>
      <c r="P491" s="33">
        <f t="shared" si="92"/>
        <v>234.9</v>
      </c>
      <c r="Q491" s="32">
        <f t="shared" si="89"/>
        <v>281.88</v>
      </c>
      <c r="R491" s="308"/>
      <c r="S491" s="308"/>
      <c r="U491" s="31"/>
      <c r="V491" s="49">
        <v>331976</v>
      </c>
      <c r="W491" s="31">
        <v>234.9</v>
      </c>
      <c r="X491" s="2"/>
      <c r="Y491" s="347"/>
    </row>
    <row r="492" spans="1:25" ht="15" customHeight="1" x14ac:dyDescent="0.35">
      <c r="A492" s="56" t="s">
        <v>1837</v>
      </c>
      <c r="B492" s="55" t="s">
        <v>1841</v>
      </c>
      <c r="C492" s="57">
        <v>1000</v>
      </c>
      <c r="D492" s="57">
        <v>30</v>
      </c>
      <c r="E492" s="317">
        <v>35</v>
      </c>
      <c r="F492" s="52">
        <v>331997</v>
      </c>
      <c r="G492" s="51" t="s">
        <v>1875</v>
      </c>
      <c r="H492" s="50" t="s">
        <v>0</v>
      </c>
      <c r="I492" s="48" t="s">
        <v>3</v>
      </c>
      <c r="J492" s="46"/>
      <c r="K492" s="45">
        <v>10</v>
      </c>
      <c r="L492" s="42">
        <f t="shared" si="68"/>
        <v>10</v>
      </c>
      <c r="M492" s="342" t="s">
        <v>34</v>
      </c>
      <c r="N492" s="38">
        <f t="shared" si="90"/>
        <v>4</v>
      </c>
      <c r="O492" s="35">
        <f t="shared" si="91"/>
        <v>40</v>
      </c>
      <c r="P492" s="33">
        <f t="shared" si="92"/>
        <v>237.9</v>
      </c>
      <c r="Q492" s="32">
        <f t="shared" si="89"/>
        <v>285.48</v>
      </c>
      <c r="R492" s="308"/>
      <c r="S492" s="308"/>
      <c r="U492" s="31"/>
      <c r="V492" s="49">
        <v>331997</v>
      </c>
      <c r="W492" s="31">
        <v>237.9</v>
      </c>
      <c r="X492" s="2"/>
      <c r="Y492" s="347"/>
    </row>
    <row r="493" spans="1:25" ht="15" customHeight="1" x14ac:dyDescent="0.35">
      <c r="A493" s="56" t="s">
        <v>1837</v>
      </c>
      <c r="B493" s="55" t="s">
        <v>1841</v>
      </c>
      <c r="C493" s="57">
        <v>1000</v>
      </c>
      <c r="D493" s="57">
        <v>30</v>
      </c>
      <c r="E493" s="317">
        <v>38</v>
      </c>
      <c r="F493" s="52">
        <v>332004</v>
      </c>
      <c r="G493" s="51" t="s">
        <v>1876</v>
      </c>
      <c r="H493" s="50" t="s">
        <v>0</v>
      </c>
      <c r="I493" s="48" t="s">
        <v>3</v>
      </c>
      <c r="J493" s="46"/>
      <c r="K493" s="45">
        <v>9</v>
      </c>
      <c r="L493" s="42">
        <f t="shared" si="68"/>
        <v>9</v>
      </c>
      <c r="M493" s="342" t="s">
        <v>34</v>
      </c>
      <c r="N493" s="38">
        <f t="shared" si="90"/>
        <v>5</v>
      </c>
      <c r="O493" s="35">
        <f t="shared" si="91"/>
        <v>45</v>
      </c>
      <c r="P493" s="33">
        <f t="shared" si="92"/>
        <v>240</v>
      </c>
      <c r="Q493" s="32">
        <f t="shared" si="89"/>
        <v>288</v>
      </c>
      <c r="R493" s="308"/>
      <c r="S493" s="308"/>
      <c r="U493" s="31"/>
      <c r="V493" s="49">
        <v>332004</v>
      </c>
      <c r="W493" s="31">
        <v>240</v>
      </c>
      <c r="X493" s="2"/>
      <c r="Y493" s="347"/>
    </row>
    <row r="494" spans="1:25" ht="15" customHeight="1" x14ac:dyDescent="0.35">
      <c r="A494" s="56" t="s">
        <v>1837</v>
      </c>
      <c r="B494" s="55" t="s">
        <v>1841</v>
      </c>
      <c r="C494" s="57">
        <v>1000</v>
      </c>
      <c r="D494" s="57">
        <v>30</v>
      </c>
      <c r="E494" s="317">
        <v>42</v>
      </c>
      <c r="F494" s="52">
        <v>332128</v>
      </c>
      <c r="G494" s="51" t="s">
        <v>1877</v>
      </c>
      <c r="H494" s="50" t="s">
        <v>0</v>
      </c>
      <c r="I494" s="48" t="s">
        <v>3</v>
      </c>
      <c r="J494" s="46"/>
      <c r="K494" s="45">
        <v>9</v>
      </c>
      <c r="L494" s="42">
        <f t="shared" si="68"/>
        <v>9</v>
      </c>
      <c r="M494" s="342" t="s">
        <v>34</v>
      </c>
      <c r="N494" s="38">
        <f t="shared" si="90"/>
        <v>5</v>
      </c>
      <c r="O494" s="35">
        <f t="shared" si="91"/>
        <v>45</v>
      </c>
      <c r="P494" s="33">
        <f t="shared" si="92"/>
        <v>242.7</v>
      </c>
      <c r="Q494" s="32">
        <f t="shared" si="89"/>
        <v>291.24</v>
      </c>
      <c r="R494" s="308"/>
      <c r="S494" s="308"/>
      <c r="U494" s="31"/>
      <c r="V494" s="49">
        <v>332128</v>
      </c>
      <c r="W494" s="31">
        <v>242.7</v>
      </c>
      <c r="X494" s="2"/>
      <c r="Y494" s="347"/>
    </row>
    <row r="495" spans="1:25" ht="15" customHeight="1" x14ac:dyDescent="0.35">
      <c r="A495" s="56" t="s">
        <v>1837</v>
      </c>
      <c r="B495" s="55" t="s">
        <v>1841</v>
      </c>
      <c r="C495" s="57">
        <v>1000</v>
      </c>
      <c r="D495" s="57">
        <v>30</v>
      </c>
      <c r="E495" s="317">
        <v>45</v>
      </c>
      <c r="F495" s="52">
        <v>332143</v>
      </c>
      <c r="G495" s="51" t="s">
        <v>1878</v>
      </c>
      <c r="H495" s="50" t="s">
        <v>0</v>
      </c>
      <c r="I495" s="48" t="s">
        <v>3</v>
      </c>
      <c r="J495" s="46"/>
      <c r="K495" s="45">
        <v>9</v>
      </c>
      <c r="L495" s="42">
        <f t="shared" si="68"/>
        <v>9</v>
      </c>
      <c r="M495" s="342" t="s">
        <v>34</v>
      </c>
      <c r="N495" s="38">
        <f t="shared" si="90"/>
        <v>5</v>
      </c>
      <c r="O495" s="35">
        <f t="shared" si="91"/>
        <v>45</v>
      </c>
      <c r="P495" s="33">
        <f t="shared" si="92"/>
        <v>245.3</v>
      </c>
      <c r="Q495" s="32">
        <f t="shared" si="89"/>
        <v>294.36</v>
      </c>
      <c r="R495" s="308"/>
      <c r="S495" s="308"/>
      <c r="U495" s="31"/>
      <c r="V495" s="49">
        <v>332143</v>
      </c>
      <c r="W495" s="31">
        <v>245.3</v>
      </c>
      <c r="X495" s="2"/>
      <c r="Y495" s="347"/>
    </row>
    <row r="496" spans="1:25" ht="15" customHeight="1" x14ac:dyDescent="0.35">
      <c r="A496" s="56" t="s">
        <v>1837</v>
      </c>
      <c r="B496" s="55" t="s">
        <v>1841</v>
      </c>
      <c r="C496" s="57">
        <v>1000</v>
      </c>
      <c r="D496" s="57">
        <v>30</v>
      </c>
      <c r="E496" s="317">
        <v>48</v>
      </c>
      <c r="F496" s="52">
        <v>332161</v>
      </c>
      <c r="G496" s="51" t="s">
        <v>1879</v>
      </c>
      <c r="H496" s="50" t="s">
        <v>0</v>
      </c>
      <c r="I496" s="48" t="s">
        <v>3</v>
      </c>
      <c r="J496" s="46"/>
      <c r="K496" s="45">
        <v>9</v>
      </c>
      <c r="L496" s="42">
        <f t="shared" si="68"/>
        <v>9</v>
      </c>
      <c r="M496" s="342" t="s">
        <v>34</v>
      </c>
      <c r="N496" s="38">
        <f t="shared" si="90"/>
        <v>5</v>
      </c>
      <c r="O496" s="35">
        <f t="shared" si="91"/>
        <v>45</v>
      </c>
      <c r="P496" s="33">
        <f t="shared" si="92"/>
        <v>248.2</v>
      </c>
      <c r="Q496" s="32">
        <f t="shared" si="89"/>
        <v>297.83999999999997</v>
      </c>
      <c r="R496" s="308"/>
      <c r="S496" s="308"/>
      <c r="U496" s="31"/>
      <c r="V496" s="49">
        <v>332161</v>
      </c>
      <c r="W496" s="31">
        <v>248.2</v>
      </c>
      <c r="X496" s="2"/>
      <c r="Y496" s="347"/>
    </row>
    <row r="497" spans="1:25" ht="15" customHeight="1" x14ac:dyDescent="0.35">
      <c r="A497" s="56" t="s">
        <v>1837</v>
      </c>
      <c r="B497" s="55" t="s">
        <v>1841</v>
      </c>
      <c r="C497" s="57">
        <v>1000</v>
      </c>
      <c r="D497" s="57">
        <v>30</v>
      </c>
      <c r="E497" s="317">
        <v>54</v>
      </c>
      <c r="F497" s="52">
        <v>332184</v>
      </c>
      <c r="G497" s="51" t="s">
        <v>1880</v>
      </c>
      <c r="H497" s="50" t="s">
        <v>0</v>
      </c>
      <c r="I497" s="48" t="s">
        <v>3</v>
      </c>
      <c r="J497" s="46"/>
      <c r="K497" s="45">
        <v>8</v>
      </c>
      <c r="L497" s="42">
        <f t="shared" si="68"/>
        <v>8</v>
      </c>
      <c r="M497" s="342" t="s">
        <v>34</v>
      </c>
      <c r="N497" s="38">
        <f t="shared" si="90"/>
        <v>5</v>
      </c>
      <c r="O497" s="35">
        <f t="shared" si="91"/>
        <v>40</v>
      </c>
      <c r="P497" s="33">
        <f t="shared" si="92"/>
        <v>254.9</v>
      </c>
      <c r="Q497" s="32">
        <f t="shared" si="89"/>
        <v>305.88</v>
      </c>
      <c r="R497" s="308"/>
      <c r="S497" s="308"/>
      <c r="U497" s="31"/>
      <c r="V497" s="49">
        <v>332184</v>
      </c>
      <c r="W497" s="31">
        <v>254.9</v>
      </c>
      <c r="X497" s="2"/>
      <c r="Y497" s="347"/>
    </row>
    <row r="498" spans="1:25" ht="15" customHeight="1" x14ac:dyDescent="0.35">
      <c r="A498" s="56" t="s">
        <v>1837</v>
      </c>
      <c r="B498" s="55" t="s">
        <v>1841</v>
      </c>
      <c r="C498" s="57">
        <v>1000</v>
      </c>
      <c r="D498" s="57">
        <v>30</v>
      </c>
      <c r="E498" s="317">
        <v>57</v>
      </c>
      <c r="F498" s="52">
        <v>332260</v>
      </c>
      <c r="G498" s="51" t="s">
        <v>1881</v>
      </c>
      <c r="H498" s="50" t="s">
        <v>0</v>
      </c>
      <c r="I498" s="48" t="s">
        <v>3</v>
      </c>
      <c r="J498" s="46"/>
      <c r="K498" s="45">
        <v>8</v>
      </c>
      <c r="L498" s="42">
        <f t="shared" si="68"/>
        <v>8</v>
      </c>
      <c r="M498" s="342" t="s">
        <v>34</v>
      </c>
      <c r="N498" s="38">
        <f t="shared" si="90"/>
        <v>5</v>
      </c>
      <c r="O498" s="35">
        <f t="shared" si="91"/>
        <v>40</v>
      </c>
      <c r="P498" s="33">
        <f t="shared" si="92"/>
        <v>256.5</v>
      </c>
      <c r="Q498" s="32">
        <f t="shared" si="89"/>
        <v>307.8</v>
      </c>
      <c r="R498" s="308"/>
      <c r="S498" s="308"/>
      <c r="U498" s="31"/>
      <c r="V498" s="49">
        <v>332260</v>
      </c>
      <c r="W498" s="31">
        <v>256.5</v>
      </c>
      <c r="X498" s="2"/>
      <c r="Y498" s="347"/>
    </row>
    <row r="499" spans="1:25" ht="15" customHeight="1" x14ac:dyDescent="0.35">
      <c r="A499" s="56" t="s">
        <v>1837</v>
      </c>
      <c r="B499" s="55" t="s">
        <v>1841</v>
      </c>
      <c r="C499" s="57">
        <v>1000</v>
      </c>
      <c r="D499" s="57">
        <v>30</v>
      </c>
      <c r="E499" s="317">
        <v>60</v>
      </c>
      <c r="F499" s="52">
        <v>332278</v>
      </c>
      <c r="G499" s="51" t="s">
        <v>1882</v>
      </c>
      <c r="H499" s="50" t="s">
        <v>0</v>
      </c>
      <c r="I499" s="48" t="s">
        <v>3</v>
      </c>
      <c r="J499" s="46"/>
      <c r="K499" s="45">
        <v>8</v>
      </c>
      <c r="L499" s="42">
        <f t="shared" si="68"/>
        <v>8</v>
      </c>
      <c r="M499" s="342" t="s">
        <v>34</v>
      </c>
      <c r="N499" s="38">
        <f t="shared" si="90"/>
        <v>5</v>
      </c>
      <c r="O499" s="35">
        <f t="shared" si="91"/>
        <v>40</v>
      </c>
      <c r="P499" s="33">
        <f t="shared" si="92"/>
        <v>259.2</v>
      </c>
      <c r="Q499" s="32">
        <f t="shared" si="89"/>
        <v>311.04000000000002</v>
      </c>
      <c r="R499" s="308"/>
      <c r="S499" s="308"/>
      <c r="U499" s="31"/>
      <c r="V499" s="49">
        <v>332278</v>
      </c>
      <c r="W499" s="31">
        <v>259.2</v>
      </c>
      <c r="X499" s="2"/>
      <c r="Y499" s="347"/>
    </row>
    <row r="500" spans="1:25" ht="15" customHeight="1" x14ac:dyDescent="0.35">
      <c r="A500" s="56" t="s">
        <v>1837</v>
      </c>
      <c r="B500" s="55" t="s">
        <v>1841</v>
      </c>
      <c r="C500" s="57">
        <v>1000</v>
      </c>
      <c r="D500" s="57">
        <v>30</v>
      </c>
      <c r="E500" s="317">
        <v>64</v>
      </c>
      <c r="F500" s="52">
        <v>331327</v>
      </c>
      <c r="G500" s="51" t="s">
        <v>1883</v>
      </c>
      <c r="H500" s="50" t="s">
        <v>0</v>
      </c>
      <c r="I500" s="48" t="s">
        <v>3</v>
      </c>
      <c r="J500" s="46"/>
      <c r="K500" s="45">
        <v>7</v>
      </c>
      <c r="L500" s="42">
        <f t="shared" si="68"/>
        <v>7</v>
      </c>
      <c r="M500" s="342" t="s">
        <v>34</v>
      </c>
      <c r="N500" s="38">
        <f t="shared" si="90"/>
        <v>6</v>
      </c>
      <c r="O500" s="35">
        <f t="shared" si="91"/>
        <v>42</v>
      </c>
      <c r="P500" s="33">
        <f t="shared" si="92"/>
        <v>268.7</v>
      </c>
      <c r="Q500" s="32">
        <f t="shared" si="89"/>
        <v>322.44</v>
      </c>
      <c r="R500" s="308"/>
      <c r="S500" s="308"/>
      <c r="U500" s="31"/>
      <c r="V500" s="49">
        <v>331327</v>
      </c>
      <c r="W500" s="31">
        <v>268.7</v>
      </c>
      <c r="X500" s="2"/>
      <c r="Y500" s="347"/>
    </row>
    <row r="501" spans="1:25" ht="15" customHeight="1" x14ac:dyDescent="0.35">
      <c r="A501" s="314" t="s">
        <v>1837</v>
      </c>
      <c r="B501" s="324" t="s">
        <v>1841</v>
      </c>
      <c r="C501" s="325">
        <v>1000</v>
      </c>
      <c r="D501" s="325">
        <v>30</v>
      </c>
      <c r="E501" s="326">
        <v>76</v>
      </c>
      <c r="F501" s="327">
        <v>336726</v>
      </c>
      <c r="G501" s="328" t="s">
        <v>2044</v>
      </c>
      <c r="H501" s="329" t="s">
        <v>0</v>
      </c>
      <c r="I501" s="315" t="s">
        <v>3</v>
      </c>
      <c r="J501" s="330"/>
      <c r="K501" s="316">
        <v>6</v>
      </c>
      <c r="L501" s="331">
        <f>K501</f>
        <v>6</v>
      </c>
      <c r="M501" s="345" t="s">
        <v>34</v>
      </c>
      <c r="N501" s="332">
        <f t="shared" ref="N501" si="93">IF(M501="A",1,IF(M501="B", ROUNDUP(10/L501,0),ROUNDUP(40/L501,0)))</f>
        <v>7</v>
      </c>
      <c r="O501" s="333">
        <f t="shared" ref="O501" si="94">N501*L501</f>
        <v>42</v>
      </c>
      <c r="P501" s="33">
        <f t="shared" si="92"/>
        <v>339.2</v>
      </c>
      <c r="Q501" s="313">
        <f t="shared" ref="Q501" si="95">ROUND(P501*1.2,2)</f>
        <v>407.04</v>
      </c>
      <c r="R501" s="308"/>
      <c r="S501" s="308"/>
      <c r="U501" s="31"/>
      <c r="V501" s="49">
        <v>336726</v>
      </c>
      <c r="W501" s="31">
        <v>339.2</v>
      </c>
      <c r="X501" s="2"/>
      <c r="Y501" s="347"/>
    </row>
    <row r="502" spans="1:25" ht="15" customHeight="1" x14ac:dyDescent="0.35">
      <c r="A502" s="314" t="s">
        <v>1837</v>
      </c>
      <c r="B502" s="324" t="s">
        <v>1841</v>
      </c>
      <c r="C502" s="325">
        <v>1000</v>
      </c>
      <c r="D502" s="325">
        <v>30</v>
      </c>
      <c r="E502" s="326">
        <v>89</v>
      </c>
      <c r="F502" s="327">
        <v>336733</v>
      </c>
      <c r="G502" s="328" t="s">
        <v>2047</v>
      </c>
      <c r="H502" s="329" t="s">
        <v>0</v>
      </c>
      <c r="I502" s="315" t="s">
        <v>3</v>
      </c>
      <c r="J502" s="330"/>
      <c r="K502" s="316">
        <v>6</v>
      </c>
      <c r="L502" s="331">
        <f>K502</f>
        <v>6</v>
      </c>
      <c r="M502" s="345" t="s">
        <v>34</v>
      </c>
      <c r="N502" s="332">
        <f t="shared" ref="N502" si="96">IF(M502="A",1,IF(M502="B", ROUNDUP(10/L502,0),ROUNDUP(40/L502,0)))</f>
        <v>7</v>
      </c>
      <c r="O502" s="333">
        <f t="shared" ref="O502" si="97">N502*L502</f>
        <v>42</v>
      </c>
      <c r="P502" s="33">
        <f t="shared" si="92"/>
        <v>389.7</v>
      </c>
      <c r="Q502" s="313">
        <f t="shared" ref="Q502" si="98">ROUND(P502*1.2,2)</f>
        <v>467.64</v>
      </c>
      <c r="R502" s="308"/>
      <c r="S502" s="308"/>
      <c r="U502" s="31"/>
      <c r="V502" s="49">
        <v>336733</v>
      </c>
      <c r="W502" s="31">
        <v>389.7</v>
      </c>
      <c r="X502" s="2"/>
      <c r="Y502" s="347"/>
    </row>
    <row r="503" spans="1:25" ht="15" customHeight="1" x14ac:dyDescent="0.35">
      <c r="A503" s="314" t="s">
        <v>1837</v>
      </c>
      <c r="B503" s="324" t="s">
        <v>1841</v>
      </c>
      <c r="C503" s="325">
        <v>1000</v>
      </c>
      <c r="D503" s="325">
        <v>30</v>
      </c>
      <c r="E503" s="326">
        <v>108</v>
      </c>
      <c r="F503" s="327">
        <v>336752</v>
      </c>
      <c r="G503" s="328" t="s">
        <v>2048</v>
      </c>
      <c r="H503" s="329" t="s">
        <v>0</v>
      </c>
      <c r="I503" s="315" t="s">
        <v>3</v>
      </c>
      <c r="J503" s="330"/>
      <c r="K503" s="316">
        <v>5</v>
      </c>
      <c r="L503" s="331">
        <f>K503</f>
        <v>5</v>
      </c>
      <c r="M503" s="345" t="s">
        <v>34</v>
      </c>
      <c r="N503" s="332">
        <f t="shared" ref="N503" si="99">IF(M503="A",1,IF(M503="B", ROUNDUP(10/L503,0),ROUNDUP(40/L503,0)))</f>
        <v>8</v>
      </c>
      <c r="O503" s="333">
        <f t="shared" ref="O503" si="100">N503*L503</f>
        <v>40</v>
      </c>
      <c r="P503" s="33">
        <f t="shared" si="92"/>
        <v>527.1</v>
      </c>
      <c r="Q503" s="313">
        <f t="shared" ref="Q503" si="101">ROUND(P503*1.2,2)</f>
        <v>632.52</v>
      </c>
      <c r="R503" s="308"/>
      <c r="S503" s="308"/>
      <c r="U503" s="31"/>
      <c r="V503" s="49">
        <v>336752</v>
      </c>
      <c r="W503" s="31">
        <v>527.1</v>
      </c>
      <c r="X503" s="2"/>
      <c r="Y503" s="347"/>
    </row>
    <row r="504" spans="1:25" ht="15" customHeight="1" x14ac:dyDescent="0.35">
      <c r="A504" s="56" t="s">
        <v>1837</v>
      </c>
      <c r="B504" s="55" t="s">
        <v>1841</v>
      </c>
      <c r="C504" s="57">
        <v>1000</v>
      </c>
      <c r="D504" s="57">
        <v>40</v>
      </c>
      <c r="E504" s="317">
        <v>18</v>
      </c>
      <c r="F504" s="52">
        <v>331923</v>
      </c>
      <c r="G504" s="51" t="s">
        <v>1884</v>
      </c>
      <c r="H504" s="50" t="s">
        <v>0</v>
      </c>
      <c r="I504" s="48" t="s">
        <v>3</v>
      </c>
      <c r="J504" s="46"/>
      <c r="K504" s="45">
        <v>9</v>
      </c>
      <c r="L504" s="42">
        <f t="shared" si="68"/>
        <v>9</v>
      </c>
      <c r="M504" s="342" t="s">
        <v>34</v>
      </c>
      <c r="N504" s="38">
        <f t="shared" si="90"/>
        <v>5</v>
      </c>
      <c r="O504" s="35">
        <f t="shared" si="91"/>
        <v>45</v>
      </c>
      <c r="P504" s="33">
        <f t="shared" si="92"/>
        <v>248.2</v>
      </c>
      <c r="Q504" s="32">
        <f t="shared" si="89"/>
        <v>297.83999999999997</v>
      </c>
      <c r="R504" s="308"/>
      <c r="S504" s="308"/>
      <c r="U504" s="31"/>
      <c r="V504" s="49">
        <v>331923</v>
      </c>
      <c r="W504" s="31">
        <v>248.2</v>
      </c>
      <c r="X504" s="2"/>
      <c r="Y504" s="347"/>
    </row>
    <row r="505" spans="1:25" ht="15" customHeight="1" x14ac:dyDescent="0.35">
      <c r="A505" s="56" t="s">
        <v>1837</v>
      </c>
      <c r="B505" s="55" t="s">
        <v>1841</v>
      </c>
      <c r="C505" s="57">
        <v>1000</v>
      </c>
      <c r="D505" s="57">
        <v>40</v>
      </c>
      <c r="E505" s="317">
        <v>21</v>
      </c>
      <c r="F505" s="52">
        <v>331929</v>
      </c>
      <c r="G505" s="51" t="s">
        <v>1885</v>
      </c>
      <c r="H505" s="50" t="s">
        <v>0</v>
      </c>
      <c r="I505" s="48" t="s">
        <v>3</v>
      </c>
      <c r="J505" s="46"/>
      <c r="K505" s="45">
        <v>9</v>
      </c>
      <c r="L505" s="42">
        <f t="shared" si="68"/>
        <v>9</v>
      </c>
      <c r="M505" s="342" t="s">
        <v>34</v>
      </c>
      <c r="N505" s="38">
        <f t="shared" si="90"/>
        <v>5</v>
      </c>
      <c r="O505" s="35">
        <f t="shared" si="91"/>
        <v>45</v>
      </c>
      <c r="P505" s="33">
        <f t="shared" si="92"/>
        <v>255.8</v>
      </c>
      <c r="Q505" s="32">
        <f t="shared" si="89"/>
        <v>306.95999999999998</v>
      </c>
      <c r="R505" s="308"/>
      <c r="S505" s="308"/>
      <c r="U505" s="31"/>
      <c r="V505" s="49">
        <v>331929</v>
      </c>
      <c r="W505" s="31">
        <v>255.8</v>
      </c>
      <c r="X505" s="2"/>
      <c r="Y505" s="347"/>
    </row>
    <row r="506" spans="1:25" ht="15" customHeight="1" x14ac:dyDescent="0.35">
      <c r="A506" s="56" t="s">
        <v>1837</v>
      </c>
      <c r="B506" s="55" t="s">
        <v>1841</v>
      </c>
      <c r="C506" s="57">
        <v>1000</v>
      </c>
      <c r="D506" s="57">
        <v>40</v>
      </c>
      <c r="E506" s="317">
        <v>25</v>
      </c>
      <c r="F506" s="52">
        <v>331935</v>
      </c>
      <c r="G506" s="51" t="s">
        <v>1886</v>
      </c>
      <c r="H506" s="50" t="s">
        <v>0</v>
      </c>
      <c r="I506" s="48" t="s">
        <v>3</v>
      </c>
      <c r="J506" s="46"/>
      <c r="K506" s="45">
        <v>9</v>
      </c>
      <c r="L506" s="42">
        <f t="shared" si="68"/>
        <v>9</v>
      </c>
      <c r="M506" s="342" t="s">
        <v>34</v>
      </c>
      <c r="N506" s="38">
        <f t="shared" si="90"/>
        <v>5</v>
      </c>
      <c r="O506" s="35">
        <f t="shared" si="91"/>
        <v>45</v>
      </c>
      <c r="P506" s="33">
        <f t="shared" si="92"/>
        <v>287.7</v>
      </c>
      <c r="Q506" s="32">
        <f t="shared" si="89"/>
        <v>345.24</v>
      </c>
      <c r="R506" s="308"/>
      <c r="S506" s="308"/>
      <c r="U506" s="31"/>
      <c r="V506" s="49">
        <v>331935</v>
      </c>
      <c r="W506" s="31">
        <v>287.7</v>
      </c>
      <c r="X506" s="2"/>
      <c r="Y506" s="347"/>
    </row>
    <row r="507" spans="1:25" ht="15" customHeight="1" x14ac:dyDescent="0.35">
      <c r="A507" s="56" t="s">
        <v>1837</v>
      </c>
      <c r="B507" s="55" t="s">
        <v>1841</v>
      </c>
      <c r="C507" s="57">
        <v>1000</v>
      </c>
      <c r="D507" s="57">
        <v>40</v>
      </c>
      <c r="E507" s="317">
        <v>28</v>
      </c>
      <c r="F507" s="52">
        <v>331967</v>
      </c>
      <c r="G507" s="51" t="s">
        <v>1887</v>
      </c>
      <c r="H507" s="50" t="s">
        <v>0</v>
      </c>
      <c r="I507" s="48" t="s">
        <v>3</v>
      </c>
      <c r="J507" s="46"/>
      <c r="K507" s="45">
        <v>9</v>
      </c>
      <c r="L507" s="42">
        <f t="shared" si="68"/>
        <v>9</v>
      </c>
      <c r="M507" s="342" t="s">
        <v>34</v>
      </c>
      <c r="N507" s="38">
        <f t="shared" si="90"/>
        <v>5</v>
      </c>
      <c r="O507" s="35">
        <f t="shared" si="91"/>
        <v>45</v>
      </c>
      <c r="P507" s="33">
        <f t="shared" si="92"/>
        <v>298.10000000000002</v>
      </c>
      <c r="Q507" s="32">
        <f t="shared" si="89"/>
        <v>357.72</v>
      </c>
      <c r="R507" s="308"/>
      <c r="S507" s="308"/>
      <c r="U507" s="31"/>
      <c r="V507" s="49">
        <v>331967</v>
      </c>
      <c r="W507" s="31">
        <v>298.10000000000002</v>
      </c>
      <c r="X507" s="2"/>
      <c r="Y507" s="347"/>
    </row>
    <row r="508" spans="1:25" ht="15" customHeight="1" x14ac:dyDescent="0.35">
      <c r="A508" s="56" t="s">
        <v>1837</v>
      </c>
      <c r="B508" s="55" t="s">
        <v>1841</v>
      </c>
      <c r="C508" s="57">
        <v>1000</v>
      </c>
      <c r="D508" s="57">
        <v>40</v>
      </c>
      <c r="E508" s="317">
        <v>32</v>
      </c>
      <c r="F508" s="52">
        <v>331978</v>
      </c>
      <c r="G508" s="51" t="s">
        <v>1888</v>
      </c>
      <c r="H508" s="50" t="s">
        <v>0</v>
      </c>
      <c r="I508" s="48" t="s">
        <v>3</v>
      </c>
      <c r="J508" s="46"/>
      <c r="K508" s="45">
        <v>8</v>
      </c>
      <c r="L508" s="42">
        <f t="shared" si="68"/>
        <v>8</v>
      </c>
      <c r="M508" s="342" t="s">
        <v>34</v>
      </c>
      <c r="N508" s="38">
        <f t="shared" si="90"/>
        <v>5</v>
      </c>
      <c r="O508" s="35">
        <f t="shared" si="91"/>
        <v>40</v>
      </c>
      <c r="P508" s="33">
        <f t="shared" si="92"/>
        <v>311.10000000000002</v>
      </c>
      <c r="Q508" s="32">
        <f t="shared" si="89"/>
        <v>373.32</v>
      </c>
      <c r="R508" s="308"/>
      <c r="S508" s="308"/>
      <c r="U508" s="31"/>
      <c r="V508" s="49">
        <v>331978</v>
      </c>
      <c r="W508" s="31">
        <v>311.10000000000002</v>
      </c>
      <c r="X508" s="2"/>
      <c r="Y508" s="347"/>
    </row>
    <row r="509" spans="1:25" ht="15" customHeight="1" x14ac:dyDescent="0.35">
      <c r="A509" s="56" t="s">
        <v>1837</v>
      </c>
      <c r="B509" s="55" t="s">
        <v>1841</v>
      </c>
      <c r="C509" s="57">
        <v>1000</v>
      </c>
      <c r="D509" s="57">
        <v>40</v>
      </c>
      <c r="E509" s="317">
        <v>35</v>
      </c>
      <c r="F509" s="52">
        <v>331999</v>
      </c>
      <c r="G509" s="51" t="s">
        <v>1889</v>
      </c>
      <c r="H509" s="50" t="s">
        <v>0</v>
      </c>
      <c r="I509" s="48" t="s">
        <v>3</v>
      </c>
      <c r="J509" s="46"/>
      <c r="K509" s="45">
        <v>8</v>
      </c>
      <c r="L509" s="42">
        <f t="shared" si="68"/>
        <v>8</v>
      </c>
      <c r="M509" s="342" t="s">
        <v>34</v>
      </c>
      <c r="N509" s="38">
        <f t="shared" si="90"/>
        <v>5</v>
      </c>
      <c r="O509" s="35">
        <f t="shared" si="91"/>
        <v>40</v>
      </c>
      <c r="P509" s="33">
        <f t="shared" si="92"/>
        <v>312</v>
      </c>
      <c r="Q509" s="32">
        <f t="shared" si="89"/>
        <v>374.4</v>
      </c>
      <c r="R509" s="308"/>
      <c r="S509" s="308"/>
      <c r="U509" s="31"/>
      <c r="V509" s="49">
        <v>331999</v>
      </c>
      <c r="W509" s="31">
        <v>312</v>
      </c>
      <c r="X509" s="2"/>
      <c r="Y509" s="347"/>
    </row>
    <row r="510" spans="1:25" ht="15" customHeight="1" x14ac:dyDescent="0.35">
      <c r="A510" s="56" t="s">
        <v>1837</v>
      </c>
      <c r="B510" s="55" t="s">
        <v>1841</v>
      </c>
      <c r="C510" s="57">
        <v>1000</v>
      </c>
      <c r="D510" s="54">
        <v>40</v>
      </c>
      <c r="E510" s="317">
        <v>38</v>
      </c>
      <c r="F510" s="52">
        <v>332005</v>
      </c>
      <c r="G510" s="51" t="s">
        <v>1890</v>
      </c>
      <c r="H510" s="50" t="s">
        <v>0</v>
      </c>
      <c r="I510" s="48" t="s">
        <v>3</v>
      </c>
      <c r="J510" s="46"/>
      <c r="K510" s="45">
        <v>8</v>
      </c>
      <c r="L510" s="42">
        <f t="shared" si="68"/>
        <v>8</v>
      </c>
      <c r="M510" s="342" t="s">
        <v>34</v>
      </c>
      <c r="N510" s="38">
        <f t="shared" si="90"/>
        <v>5</v>
      </c>
      <c r="O510" s="35">
        <f t="shared" si="91"/>
        <v>40</v>
      </c>
      <c r="P510" s="33">
        <f t="shared" si="92"/>
        <v>332.2</v>
      </c>
      <c r="Q510" s="32">
        <f t="shared" si="89"/>
        <v>398.64</v>
      </c>
      <c r="R510" s="308"/>
      <c r="S510" s="308"/>
      <c r="U510" s="31"/>
      <c r="V510" s="49">
        <v>332005</v>
      </c>
      <c r="W510" s="31">
        <v>332.2</v>
      </c>
      <c r="X510" s="2"/>
      <c r="Y510" s="347"/>
    </row>
    <row r="511" spans="1:25" ht="15" customHeight="1" x14ac:dyDescent="0.35">
      <c r="A511" s="56" t="s">
        <v>1837</v>
      </c>
      <c r="B511" s="55" t="s">
        <v>1841</v>
      </c>
      <c r="C511" s="57">
        <v>1000</v>
      </c>
      <c r="D511" s="57">
        <v>40</v>
      </c>
      <c r="E511" s="317">
        <v>42</v>
      </c>
      <c r="F511" s="52">
        <v>332129</v>
      </c>
      <c r="G511" s="51" t="s">
        <v>1891</v>
      </c>
      <c r="H511" s="50" t="s">
        <v>0</v>
      </c>
      <c r="I511" s="48" t="s">
        <v>3</v>
      </c>
      <c r="J511" s="46"/>
      <c r="K511" s="45">
        <v>7</v>
      </c>
      <c r="L511" s="42">
        <f t="shared" si="68"/>
        <v>7</v>
      </c>
      <c r="M511" s="342" t="s">
        <v>34</v>
      </c>
      <c r="N511" s="38">
        <f t="shared" si="90"/>
        <v>6</v>
      </c>
      <c r="O511" s="35">
        <f t="shared" si="91"/>
        <v>42</v>
      </c>
      <c r="P511" s="33">
        <f t="shared" si="92"/>
        <v>335.1</v>
      </c>
      <c r="Q511" s="32">
        <f t="shared" si="89"/>
        <v>402.12</v>
      </c>
      <c r="R511" s="308"/>
      <c r="S511" s="308"/>
      <c r="U511" s="31"/>
      <c r="V511" s="49">
        <v>332129</v>
      </c>
      <c r="W511" s="31">
        <v>335.1</v>
      </c>
      <c r="X511" s="2"/>
      <c r="Y511" s="347"/>
    </row>
    <row r="512" spans="1:25" ht="15" customHeight="1" x14ac:dyDescent="0.35">
      <c r="A512" s="56" t="s">
        <v>1837</v>
      </c>
      <c r="B512" s="55" t="s">
        <v>1841</v>
      </c>
      <c r="C512" s="57">
        <v>1000</v>
      </c>
      <c r="D512" s="57">
        <v>40</v>
      </c>
      <c r="E512" s="317">
        <v>45</v>
      </c>
      <c r="F512" s="52">
        <v>332144</v>
      </c>
      <c r="G512" s="51" t="s">
        <v>1892</v>
      </c>
      <c r="H512" s="50" t="s">
        <v>0</v>
      </c>
      <c r="I512" s="48" t="s">
        <v>3</v>
      </c>
      <c r="J512" s="46"/>
      <c r="K512" s="45">
        <v>7</v>
      </c>
      <c r="L512" s="42">
        <f t="shared" si="68"/>
        <v>7</v>
      </c>
      <c r="M512" s="342" t="s">
        <v>34</v>
      </c>
      <c r="N512" s="38">
        <f t="shared" si="90"/>
        <v>6</v>
      </c>
      <c r="O512" s="35">
        <f t="shared" si="91"/>
        <v>42</v>
      </c>
      <c r="P512" s="33">
        <f t="shared" si="92"/>
        <v>338.1</v>
      </c>
      <c r="Q512" s="32">
        <f t="shared" si="89"/>
        <v>405.72</v>
      </c>
      <c r="R512" s="308"/>
      <c r="S512" s="308"/>
      <c r="U512" s="31"/>
      <c r="V512" s="49">
        <v>332144</v>
      </c>
      <c r="W512" s="31">
        <v>338.1</v>
      </c>
      <c r="X512" s="2"/>
      <c r="Y512" s="347"/>
    </row>
    <row r="513" spans="1:25" ht="15" customHeight="1" x14ac:dyDescent="0.35">
      <c r="A513" s="56" t="s">
        <v>1837</v>
      </c>
      <c r="B513" s="55" t="s">
        <v>1841</v>
      </c>
      <c r="C513" s="57">
        <v>1000</v>
      </c>
      <c r="D513" s="57">
        <v>40</v>
      </c>
      <c r="E513" s="317">
        <v>48</v>
      </c>
      <c r="F513" s="52">
        <v>332168</v>
      </c>
      <c r="G513" s="51" t="s">
        <v>1893</v>
      </c>
      <c r="H513" s="50" t="s">
        <v>0</v>
      </c>
      <c r="I513" s="48" t="s">
        <v>3</v>
      </c>
      <c r="J513" s="46"/>
      <c r="K513" s="45">
        <v>7</v>
      </c>
      <c r="L513" s="42">
        <f t="shared" si="68"/>
        <v>7</v>
      </c>
      <c r="M513" s="342" t="s">
        <v>34</v>
      </c>
      <c r="N513" s="38">
        <f t="shared" si="90"/>
        <v>6</v>
      </c>
      <c r="O513" s="35">
        <f t="shared" si="91"/>
        <v>42</v>
      </c>
      <c r="P513" s="33">
        <f t="shared" si="92"/>
        <v>341.2</v>
      </c>
      <c r="Q513" s="32">
        <f t="shared" si="89"/>
        <v>409.44</v>
      </c>
      <c r="R513" s="308"/>
      <c r="S513" s="308"/>
      <c r="U513" s="31"/>
      <c r="V513" s="49">
        <v>332168</v>
      </c>
      <c r="W513" s="31">
        <v>341.2</v>
      </c>
      <c r="X513" s="2"/>
      <c r="Y513" s="347"/>
    </row>
    <row r="514" spans="1:25" ht="15" customHeight="1" x14ac:dyDescent="0.35">
      <c r="A514" s="56" t="s">
        <v>1837</v>
      </c>
      <c r="B514" s="55" t="s">
        <v>1841</v>
      </c>
      <c r="C514" s="57">
        <v>1000</v>
      </c>
      <c r="D514" s="57">
        <v>40</v>
      </c>
      <c r="E514" s="317">
        <v>54</v>
      </c>
      <c r="F514" s="52">
        <v>332186</v>
      </c>
      <c r="G514" s="51" t="s">
        <v>1894</v>
      </c>
      <c r="H514" s="50" t="s">
        <v>0</v>
      </c>
      <c r="I514" s="48" t="s">
        <v>3</v>
      </c>
      <c r="J514" s="46"/>
      <c r="K514" s="45">
        <v>7</v>
      </c>
      <c r="L514" s="42">
        <f t="shared" si="68"/>
        <v>7</v>
      </c>
      <c r="M514" s="342" t="s">
        <v>34</v>
      </c>
      <c r="N514" s="38">
        <f t="shared" si="90"/>
        <v>6</v>
      </c>
      <c r="O514" s="35">
        <f t="shared" si="91"/>
        <v>42</v>
      </c>
      <c r="P514" s="33">
        <f t="shared" si="92"/>
        <v>343.9</v>
      </c>
      <c r="Q514" s="32">
        <f t="shared" si="89"/>
        <v>412.68</v>
      </c>
      <c r="R514" s="308"/>
      <c r="S514" s="308"/>
      <c r="U514" s="31"/>
      <c r="V514" s="49">
        <v>332186</v>
      </c>
      <c r="W514" s="31">
        <v>343.9</v>
      </c>
      <c r="X514" s="2"/>
      <c r="Y514" s="347"/>
    </row>
    <row r="515" spans="1:25" ht="15" customHeight="1" x14ac:dyDescent="0.35">
      <c r="A515" s="56" t="s">
        <v>1837</v>
      </c>
      <c r="B515" s="55" t="s">
        <v>1841</v>
      </c>
      <c r="C515" s="57">
        <v>1000</v>
      </c>
      <c r="D515" s="57">
        <v>40</v>
      </c>
      <c r="E515" s="317">
        <v>57</v>
      </c>
      <c r="F515" s="52">
        <v>332263</v>
      </c>
      <c r="G515" s="51" t="s">
        <v>1895</v>
      </c>
      <c r="H515" s="50" t="s">
        <v>0</v>
      </c>
      <c r="I515" s="48" t="s">
        <v>3</v>
      </c>
      <c r="J515" s="46"/>
      <c r="K515" s="45">
        <v>7</v>
      </c>
      <c r="L515" s="42">
        <f t="shared" si="68"/>
        <v>7</v>
      </c>
      <c r="M515" s="342" t="s">
        <v>34</v>
      </c>
      <c r="N515" s="38">
        <f t="shared" si="90"/>
        <v>6</v>
      </c>
      <c r="O515" s="35">
        <f t="shared" si="91"/>
        <v>42</v>
      </c>
      <c r="P515" s="33">
        <f t="shared" si="92"/>
        <v>347.8</v>
      </c>
      <c r="Q515" s="32">
        <f t="shared" si="89"/>
        <v>417.36</v>
      </c>
      <c r="R515" s="308"/>
      <c r="S515" s="308"/>
      <c r="U515" s="31"/>
      <c r="V515" s="49">
        <v>332263</v>
      </c>
      <c r="W515" s="31">
        <v>347.8</v>
      </c>
      <c r="X515" s="2"/>
      <c r="Y515" s="347"/>
    </row>
    <row r="516" spans="1:25" ht="15" customHeight="1" x14ac:dyDescent="0.35">
      <c r="A516" s="56" t="s">
        <v>1837</v>
      </c>
      <c r="B516" s="55" t="s">
        <v>1841</v>
      </c>
      <c r="C516" s="57">
        <v>1000</v>
      </c>
      <c r="D516" s="57">
        <v>40</v>
      </c>
      <c r="E516" s="317">
        <v>60</v>
      </c>
      <c r="F516" s="52">
        <v>332279</v>
      </c>
      <c r="G516" s="51" t="s">
        <v>1896</v>
      </c>
      <c r="H516" s="50" t="s">
        <v>0</v>
      </c>
      <c r="I516" s="48" t="s">
        <v>3</v>
      </c>
      <c r="J516" s="46"/>
      <c r="K516" s="45">
        <v>7</v>
      </c>
      <c r="L516" s="42">
        <f t="shared" si="68"/>
        <v>7</v>
      </c>
      <c r="M516" s="342" t="s">
        <v>34</v>
      </c>
      <c r="N516" s="38">
        <f t="shared" si="90"/>
        <v>6</v>
      </c>
      <c r="O516" s="35">
        <f t="shared" si="91"/>
        <v>42</v>
      </c>
      <c r="P516" s="33">
        <f t="shared" si="92"/>
        <v>352.2</v>
      </c>
      <c r="Q516" s="32">
        <f t="shared" si="89"/>
        <v>422.64</v>
      </c>
      <c r="R516" s="308"/>
      <c r="S516" s="308"/>
      <c r="U516" s="31"/>
      <c r="V516" s="49">
        <v>332279</v>
      </c>
      <c r="W516" s="31">
        <v>352.2</v>
      </c>
      <c r="X516" s="2"/>
      <c r="Y516" s="347"/>
    </row>
    <row r="517" spans="1:25" ht="15" customHeight="1" x14ac:dyDescent="0.35">
      <c r="A517" s="56" t="s">
        <v>1837</v>
      </c>
      <c r="B517" s="55" t="s">
        <v>1841</v>
      </c>
      <c r="C517" s="57">
        <v>1000</v>
      </c>
      <c r="D517" s="57">
        <v>40</v>
      </c>
      <c r="E517" s="317">
        <v>64</v>
      </c>
      <c r="F517" s="52">
        <v>332288</v>
      </c>
      <c r="G517" s="51" t="s">
        <v>1897</v>
      </c>
      <c r="H517" s="50" t="s">
        <v>0</v>
      </c>
      <c r="I517" s="48" t="s">
        <v>3</v>
      </c>
      <c r="J517" s="46"/>
      <c r="K517" s="45">
        <v>7</v>
      </c>
      <c r="L517" s="42">
        <f t="shared" si="68"/>
        <v>7</v>
      </c>
      <c r="M517" s="342" t="s">
        <v>34</v>
      </c>
      <c r="N517" s="38">
        <f t="shared" si="90"/>
        <v>6</v>
      </c>
      <c r="O517" s="35">
        <f t="shared" si="91"/>
        <v>42</v>
      </c>
      <c r="P517" s="33">
        <f t="shared" si="92"/>
        <v>358.8</v>
      </c>
      <c r="Q517" s="32">
        <f t="shared" si="89"/>
        <v>430.56</v>
      </c>
      <c r="R517" s="308"/>
      <c r="S517" s="308"/>
      <c r="U517" s="31"/>
      <c r="V517" s="49">
        <v>332288</v>
      </c>
      <c r="W517" s="31">
        <v>358.8</v>
      </c>
      <c r="X517" s="2"/>
      <c r="Y517" s="347"/>
    </row>
    <row r="518" spans="1:25" ht="15" customHeight="1" x14ac:dyDescent="0.35">
      <c r="A518" s="314" t="s">
        <v>1837</v>
      </c>
      <c r="B518" s="324" t="s">
        <v>1841</v>
      </c>
      <c r="C518" s="325">
        <v>1000</v>
      </c>
      <c r="D518" s="325">
        <v>40</v>
      </c>
      <c r="E518" s="326">
        <v>76</v>
      </c>
      <c r="F518" s="327">
        <v>336731</v>
      </c>
      <c r="G518" s="328" t="s">
        <v>2045</v>
      </c>
      <c r="H518" s="329" t="s">
        <v>0</v>
      </c>
      <c r="I518" s="315" t="s">
        <v>3</v>
      </c>
      <c r="J518" s="330"/>
      <c r="K518" s="316">
        <v>6</v>
      </c>
      <c r="L518" s="331">
        <f t="shared" si="68"/>
        <v>6</v>
      </c>
      <c r="M518" s="345" t="s">
        <v>34</v>
      </c>
      <c r="N518" s="332">
        <f>IF(M518="A",1,IF(M518="B", ROUNDUP(10/L518,0),ROUNDUP(40/L518,0)))</f>
        <v>7</v>
      </c>
      <c r="O518" s="333">
        <f>N518*L518</f>
        <v>42</v>
      </c>
      <c r="P518" s="33">
        <f t="shared" si="92"/>
        <v>535.79999999999995</v>
      </c>
      <c r="Q518" s="313">
        <f t="shared" ref="Q518:Q519" si="102">ROUND(P518*1.2,2)</f>
        <v>642.96</v>
      </c>
      <c r="R518" s="308"/>
      <c r="S518" s="308"/>
      <c r="U518" s="31"/>
      <c r="V518" s="49">
        <v>336731</v>
      </c>
      <c r="W518" s="31">
        <v>535.79999999999995</v>
      </c>
      <c r="X518" s="2"/>
      <c r="Y518" s="347"/>
    </row>
    <row r="519" spans="1:25" ht="15" customHeight="1" x14ac:dyDescent="0.35">
      <c r="A519" s="314" t="s">
        <v>1837</v>
      </c>
      <c r="B519" s="324" t="s">
        <v>1841</v>
      </c>
      <c r="C519" s="325">
        <v>1000</v>
      </c>
      <c r="D519" s="325">
        <v>40</v>
      </c>
      <c r="E519" s="326">
        <v>89</v>
      </c>
      <c r="F519" s="327">
        <v>336735</v>
      </c>
      <c r="G519" s="328" t="s">
        <v>2049</v>
      </c>
      <c r="H519" s="329" t="s">
        <v>0</v>
      </c>
      <c r="I519" s="315" t="s">
        <v>3</v>
      </c>
      <c r="J519" s="330"/>
      <c r="K519" s="316">
        <v>5</v>
      </c>
      <c r="L519" s="331">
        <f t="shared" si="68"/>
        <v>5</v>
      </c>
      <c r="M519" s="345" t="s">
        <v>34</v>
      </c>
      <c r="N519" s="332">
        <f t="shared" ref="N519:N520" si="103">IF(M519="A",1,IF(M519="B", ROUNDUP(10/L519,0),ROUNDUP(40/L519,0)))</f>
        <v>8</v>
      </c>
      <c r="O519" s="333">
        <f t="shared" ref="O519:O520" si="104">N519*L519</f>
        <v>40</v>
      </c>
      <c r="P519" s="33">
        <f t="shared" si="92"/>
        <v>570.4</v>
      </c>
      <c r="Q519" s="313">
        <f t="shared" si="102"/>
        <v>684.48</v>
      </c>
      <c r="R519" s="308"/>
      <c r="S519" s="308"/>
      <c r="U519" s="31"/>
      <c r="V519" s="49">
        <v>336735</v>
      </c>
      <c r="W519" s="31">
        <v>570.4</v>
      </c>
      <c r="X519" s="2"/>
      <c r="Y519" s="347"/>
    </row>
    <row r="520" spans="1:25" ht="15" customHeight="1" x14ac:dyDescent="0.35">
      <c r="A520" s="314" t="s">
        <v>1837</v>
      </c>
      <c r="B520" s="324" t="s">
        <v>1841</v>
      </c>
      <c r="C520" s="325">
        <v>1000</v>
      </c>
      <c r="D520" s="325">
        <v>40</v>
      </c>
      <c r="E520" s="326">
        <v>108</v>
      </c>
      <c r="F520" s="327">
        <v>336753</v>
      </c>
      <c r="G520" s="328" t="s">
        <v>2051</v>
      </c>
      <c r="H520" s="329" t="s">
        <v>0</v>
      </c>
      <c r="I520" s="315" t="s">
        <v>3</v>
      </c>
      <c r="J520" s="330"/>
      <c r="K520" s="316">
        <v>5</v>
      </c>
      <c r="L520" s="331">
        <f t="shared" si="68"/>
        <v>5</v>
      </c>
      <c r="M520" s="345" t="s">
        <v>34</v>
      </c>
      <c r="N520" s="332">
        <f t="shared" si="103"/>
        <v>8</v>
      </c>
      <c r="O520" s="333">
        <f t="shared" si="104"/>
        <v>40</v>
      </c>
      <c r="P520" s="33">
        <f t="shared" si="92"/>
        <v>613.6</v>
      </c>
      <c r="Q520" s="313">
        <f t="shared" ref="Q520" si="105">ROUND(P520*1.2,2)</f>
        <v>736.32</v>
      </c>
      <c r="R520" s="308"/>
      <c r="S520" s="308"/>
      <c r="U520" s="31"/>
      <c r="V520" s="49">
        <v>336753</v>
      </c>
      <c r="W520" s="31">
        <v>613.6</v>
      </c>
      <c r="X520" s="2"/>
      <c r="Y520" s="347"/>
    </row>
    <row r="521" spans="1:25" ht="15" customHeight="1" x14ac:dyDescent="0.35">
      <c r="A521" s="56" t="s">
        <v>1837</v>
      </c>
      <c r="B521" s="55" t="s">
        <v>1841</v>
      </c>
      <c r="C521" s="57">
        <v>1000</v>
      </c>
      <c r="D521" s="57">
        <v>50</v>
      </c>
      <c r="E521" s="317">
        <v>18</v>
      </c>
      <c r="F521" s="52">
        <v>331924</v>
      </c>
      <c r="G521" s="51" t="s">
        <v>1898</v>
      </c>
      <c r="H521" s="50" t="s">
        <v>0</v>
      </c>
      <c r="I521" s="48" t="s">
        <v>3</v>
      </c>
      <c r="J521" s="46"/>
      <c r="K521" s="45">
        <v>8</v>
      </c>
      <c r="L521" s="42">
        <f t="shared" si="68"/>
        <v>8</v>
      </c>
      <c r="M521" s="342" t="s">
        <v>34</v>
      </c>
      <c r="N521" s="38">
        <f t="shared" si="90"/>
        <v>5</v>
      </c>
      <c r="O521" s="35">
        <f t="shared" si="91"/>
        <v>40</v>
      </c>
      <c r="P521" s="33">
        <f t="shared" si="92"/>
        <v>328</v>
      </c>
      <c r="Q521" s="32">
        <f t="shared" si="89"/>
        <v>393.6</v>
      </c>
      <c r="R521" s="308"/>
      <c r="S521" s="308"/>
      <c r="U521" s="31"/>
      <c r="V521" s="49">
        <v>331924</v>
      </c>
      <c r="W521" s="31">
        <v>328</v>
      </c>
      <c r="X521" s="2"/>
      <c r="Y521" s="347"/>
    </row>
    <row r="522" spans="1:25" ht="15" customHeight="1" x14ac:dyDescent="0.35">
      <c r="A522" s="56" t="s">
        <v>1837</v>
      </c>
      <c r="B522" s="55" t="s">
        <v>1841</v>
      </c>
      <c r="C522" s="57">
        <v>1000</v>
      </c>
      <c r="D522" s="57">
        <v>50</v>
      </c>
      <c r="E522" s="317">
        <v>21</v>
      </c>
      <c r="F522" s="52">
        <v>331930</v>
      </c>
      <c r="G522" s="51" t="s">
        <v>1899</v>
      </c>
      <c r="H522" s="50" t="s">
        <v>0</v>
      </c>
      <c r="I522" s="48" t="s">
        <v>3</v>
      </c>
      <c r="J522" s="46"/>
      <c r="K522" s="45">
        <v>7</v>
      </c>
      <c r="L522" s="42">
        <f t="shared" si="68"/>
        <v>7</v>
      </c>
      <c r="M522" s="342" t="s">
        <v>34</v>
      </c>
      <c r="N522" s="38">
        <f t="shared" si="90"/>
        <v>6</v>
      </c>
      <c r="O522" s="35">
        <f t="shared" si="91"/>
        <v>42</v>
      </c>
      <c r="P522" s="33">
        <f t="shared" si="92"/>
        <v>334.5</v>
      </c>
      <c r="Q522" s="32">
        <f t="shared" si="89"/>
        <v>401.4</v>
      </c>
      <c r="R522" s="308"/>
      <c r="S522" s="308"/>
      <c r="U522" s="31"/>
      <c r="V522" s="49">
        <v>331930</v>
      </c>
      <c r="W522" s="31">
        <v>334.5</v>
      </c>
      <c r="X522" s="2"/>
      <c r="Y522" s="347"/>
    </row>
    <row r="523" spans="1:25" ht="15" customHeight="1" x14ac:dyDescent="0.35">
      <c r="A523" s="56" t="s">
        <v>1837</v>
      </c>
      <c r="B523" s="55" t="s">
        <v>1841</v>
      </c>
      <c r="C523" s="57">
        <v>1000</v>
      </c>
      <c r="D523" s="57">
        <v>50</v>
      </c>
      <c r="E523" s="317">
        <v>25</v>
      </c>
      <c r="F523" s="52">
        <v>331936</v>
      </c>
      <c r="G523" s="51" t="s">
        <v>1900</v>
      </c>
      <c r="H523" s="50" t="s">
        <v>0</v>
      </c>
      <c r="I523" s="48" t="s">
        <v>3</v>
      </c>
      <c r="J523" s="46"/>
      <c r="K523" s="45">
        <v>7</v>
      </c>
      <c r="L523" s="42">
        <f t="shared" si="68"/>
        <v>7</v>
      </c>
      <c r="M523" s="342" t="s">
        <v>34</v>
      </c>
      <c r="N523" s="38">
        <f t="shared" si="90"/>
        <v>6</v>
      </c>
      <c r="O523" s="35">
        <f t="shared" si="91"/>
        <v>42</v>
      </c>
      <c r="P523" s="33">
        <f t="shared" si="92"/>
        <v>338.3</v>
      </c>
      <c r="Q523" s="32">
        <f t="shared" si="89"/>
        <v>405.96</v>
      </c>
      <c r="R523" s="308"/>
      <c r="S523" s="308"/>
      <c r="U523" s="31"/>
      <c r="V523" s="49">
        <v>331936</v>
      </c>
      <c r="W523" s="31">
        <v>338.3</v>
      </c>
      <c r="X523" s="2"/>
      <c r="Y523" s="347"/>
    </row>
    <row r="524" spans="1:25" ht="15" customHeight="1" x14ac:dyDescent="0.35">
      <c r="A524" s="56" t="s">
        <v>1837</v>
      </c>
      <c r="B524" s="55" t="s">
        <v>1841</v>
      </c>
      <c r="C524" s="57">
        <v>1000</v>
      </c>
      <c r="D524" s="57">
        <v>50</v>
      </c>
      <c r="E524" s="317">
        <v>28</v>
      </c>
      <c r="F524" s="52">
        <v>331970</v>
      </c>
      <c r="G524" s="51" t="s">
        <v>1901</v>
      </c>
      <c r="H524" s="50" t="s">
        <v>0</v>
      </c>
      <c r="I524" s="48" t="s">
        <v>3</v>
      </c>
      <c r="J524" s="46"/>
      <c r="K524" s="45">
        <v>7</v>
      </c>
      <c r="L524" s="42">
        <f t="shared" si="68"/>
        <v>7</v>
      </c>
      <c r="M524" s="342" t="s">
        <v>34</v>
      </c>
      <c r="N524" s="38">
        <f t="shared" si="90"/>
        <v>6</v>
      </c>
      <c r="O524" s="35">
        <f t="shared" si="91"/>
        <v>42</v>
      </c>
      <c r="P524" s="33">
        <f t="shared" si="92"/>
        <v>347.4</v>
      </c>
      <c r="Q524" s="32">
        <f t="shared" si="89"/>
        <v>416.88</v>
      </c>
      <c r="R524" s="308"/>
      <c r="S524" s="308"/>
      <c r="U524" s="31"/>
      <c r="V524" s="49">
        <v>331970</v>
      </c>
      <c r="W524" s="31">
        <v>347.4</v>
      </c>
      <c r="X524" s="2"/>
      <c r="Y524" s="347"/>
    </row>
    <row r="525" spans="1:25" ht="15" customHeight="1" x14ac:dyDescent="0.35">
      <c r="A525" s="56" t="s">
        <v>1837</v>
      </c>
      <c r="B525" s="55" t="s">
        <v>1841</v>
      </c>
      <c r="C525" s="57">
        <v>1000</v>
      </c>
      <c r="D525" s="57">
        <v>50</v>
      </c>
      <c r="E525" s="317">
        <v>32</v>
      </c>
      <c r="F525" s="52">
        <v>331986</v>
      </c>
      <c r="G525" s="51" t="s">
        <v>1902</v>
      </c>
      <c r="H525" s="50" t="s">
        <v>0</v>
      </c>
      <c r="I525" s="48" t="s">
        <v>3</v>
      </c>
      <c r="J525" s="46"/>
      <c r="K525" s="45">
        <v>7</v>
      </c>
      <c r="L525" s="42">
        <f t="shared" si="68"/>
        <v>7</v>
      </c>
      <c r="M525" s="342" t="s">
        <v>34</v>
      </c>
      <c r="N525" s="38">
        <f t="shared" si="90"/>
        <v>6</v>
      </c>
      <c r="O525" s="35">
        <f t="shared" si="91"/>
        <v>42</v>
      </c>
      <c r="P525" s="33">
        <f t="shared" si="92"/>
        <v>364.3</v>
      </c>
      <c r="Q525" s="32">
        <f t="shared" si="89"/>
        <v>437.16</v>
      </c>
      <c r="R525" s="308"/>
      <c r="S525" s="308"/>
      <c r="U525" s="31"/>
      <c r="V525" s="49">
        <v>331986</v>
      </c>
      <c r="W525" s="31">
        <v>364.3</v>
      </c>
      <c r="X525" s="2"/>
      <c r="Y525" s="347"/>
    </row>
    <row r="526" spans="1:25" ht="15" customHeight="1" x14ac:dyDescent="0.35">
      <c r="A526" s="56" t="s">
        <v>1837</v>
      </c>
      <c r="B526" s="55" t="s">
        <v>1841</v>
      </c>
      <c r="C526" s="57">
        <v>1000</v>
      </c>
      <c r="D526" s="57">
        <v>50</v>
      </c>
      <c r="E526" s="317">
        <v>35</v>
      </c>
      <c r="F526" s="52">
        <v>332000</v>
      </c>
      <c r="G526" s="51" t="s">
        <v>1903</v>
      </c>
      <c r="H526" s="50" t="s">
        <v>0</v>
      </c>
      <c r="I526" s="48" t="s">
        <v>3</v>
      </c>
      <c r="J526" s="46"/>
      <c r="K526" s="45">
        <v>7</v>
      </c>
      <c r="L526" s="42">
        <f t="shared" si="68"/>
        <v>7</v>
      </c>
      <c r="M526" s="342" t="s">
        <v>34</v>
      </c>
      <c r="N526" s="38">
        <f t="shared" si="90"/>
        <v>6</v>
      </c>
      <c r="O526" s="35">
        <f t="shared" si="91"/>
        <v>42</v>
      </c>
      <c r="P526" s="33">
        <f t="shared" si="92"/>
        <v>386.7</v>
      </c>
      <c r="Q526" s="32">
        <f t="shared" si="89"/>
        <v>464.04</v>
      </c>
      <c r="R526" s="308"/>
      <c r="S526" s="308"/>
      <c r="U526" s="31"/>
      <c r="V526" s="49">
        <v>332000</v>
      </c>
      <c r="W526" s="31">
        <v>386.7</v>
      </c>
      <c r="X526" s="2"/>
      <c r="Y526" s="347"/>
    </row>
    <row r="527" spans="1:25" ht="15" customHeight="1" x14ac:dyDescent="0.35">
      <c r="A527" s="56" t="s">
        <v>1837</v>
      </c>
      <c r="B527" s="55" t="s">
        <v>1841</v>
      </c>
      <c r="C527" s="57">
        <v>1000</v>
      </c>
      <c r="D527" s="57">
        <v>50</v>
      </c>
      <c r="E527" s="317">
        <v>38</v>
      </c>
      <c r="F527" s="52">
        <v>332006</v>
      </c>
      <c r="G527" s="51" t="s">
        <v>1904</v>
      </c>
      <c r="H527" s="50" t="s">
        <v>0</v>
      </c>
      <c r="I527" s="48" t="s">
        <v>3</v>
      </c>
      <c r="J527" s="46"/>
      <c r="K527" s="45">
        <v>7</v>
      </c>
      <c r="L527" s="42">
        <f t="shared" si="68"/>
        <v>7</v>
      </c>
      <c r="M527" s="342" t="s">
        <v>34</v>
      </c>
      <c r="N527" s="38">
        <f t="shared" si="90"/>
        <v>6</v>
      </c>
      <c r="O527" s="35">
        <f t="shared" si="91"/>
        <v>42</v>
      </c>
      <c r="P527" s="33">
        <f t="shared" si="92"/>
        <v>423.5</v>
      </c>
      <c r="Q527" s="32">
        <f t="shared" si="89"/>
        <v>508.2</v>
      </c>
      <c r="R527" s="308"/>
      <c r="S527" s="308"/>
      <c r="U527" s="31"/>
      <c r="V527" s="49">
        <v>332006</v>
      </c>
      <c r="W527" s="31">
        <v>423.5</v>
      </c>
      <c r="X527" s="2"/>
      <c r="Y527" s="347"/>
    </row>
    <row r="528" spans="1:25" ht="15" customHeight="1" x14ac:dyDescent="0.35">
      <c r="A528" s="56" t="s">
        <v>1837</v>
      </c>
      <c r="B528" s="55" t="s">
        <v>1841</v>
      </c>
      <c r="C528" s="57">
        <v>1000</v>
      </c>
      <c r="D528" s="57">
        <v>50</v>
      </c>
      <c r="E528" s="317">
        <v>42</v>
      </c>
      <c r="F528" s="52">
        <v>332132</v>
      </c>
      <c r="G528" s="51" t="s">
        <v>1905</v>
      </c>
      <c r="H528" s="50" t="s">
        <v>0</v>
      </c>
      <c r="I528" s="48" t="s">
        <v>3</v>
      </c>
      <c r="J528" s="46"/>
      <c r="K528" s="45">
        <v>7</v>
      </c>
      <c r="L528" s="42">
        <f t="shared" si="68"/>
        <v>7</v>
      </c>
      <c r="M528" s="342" t="s">
        <v>34</v>
      </c>
      <c r="N528" s="38">
        <f t="shared" si="90"/>
        <v>6</v>
      </c>
      <c r="O528" s="35">
        <f t="shared" si="91"/>
        <v>42</v>
      </c>
      <c r="P528" s="33">
        <f t="shared" si="92"/>
        <v>434.8</v>
      </c>
      <c r="Q528" s="32">
        <f t="shared" si="89"/>
        <v>521.76</v>
      </c>
      <c r="R528" s="308"/>
      <c r="S528" s="308"/>
      <c r="U528" s="31"/>
      <c r="V528" s="49">
        <v>332132</v>
      </c>
      <c r="W528" s="31">
        <v>434.8</v>
      </c>
      <c r="X528" s="2"/>
      <c r="Y528" s="347"/>
    </row>
    <row r="529" spans="1:25" ht="15" customHeight="1" x14ac:dyDescent="0.35">
      <c r="A529" s="56" t="s">
        <v>1837</v>
      </c>
      <c r="B529" s="55" t="s">
        <v>1841</v>
      </c>
      <c r="C529" s="57">
        <v>1000</v>
      </c>
      <c r="D529" s="57">
        <v>50</v>
      </c>
      <c r="E529" s="317">
        <v>45</v>
      </c>
      <c r="F529" s="52">
        <v>332145</v>
      </c>
      <c r="G529" s="51" t="s">
        <v>1906</v>
      </c>
      <c r="H529" s="50" t="s">
        <v>0</v>
      </c>
      <c r="I529" s="48" t="s">
        <v>3</v>
      </c>
      <c r="J529" s="46"/>
      <c r="K529" s="45">
        <v>7</v>
      </c>
      <c r="L529" s="42">
        <f t="shared" si="68"/>
        <v>7</v>
      </c>
      <c r="M529" s="342" t="s">
        <v>34</v>
      </c>
      <c r="N529" s="38">
        <f t="shared" si="90"/>
        <v>6</v>
      </c>
      <c r="O529" s="35">
        <f t="shared" si="91"/>
        <v>42</v>
      </c>
      <c r="P529" s="33">
        <f t="shared" si="92"/>
        <v>447.9</v>
      </c>
      <c r="Q529" s="32">
        <f t="shared" si="89"/>
        <v>537.48</v>
      </c>
      <c r="R529" s="308"/>
      <c r="S529" s="308"/>
      <c r="U529" s="31"/>
      <c r="V529" s="49">
        <v>332145</v>
      </c>
      <c r="W529" s="31">
        <v>447.9</v>
      </c>
      <c r="X529" s="2"/>
      <c r="Y529" s="347"/>
    </row>
    <row r="530" spans="1:25" ht="15" customHeight="1" x14ac:dyDescent="0.35">
      <c r="A530" s="56" t="s">
        <v>1837</v>
      </c>
      <c r="B530" s="55" t="s">
        <v>1841</v>
      </c>
      <c r="C530" s="57">
        <v>1000</v>
      </c>
      <c r="D530" s="57">
        <v>50</v>
      </c>
      <c r="E530" s="317">
        <v>48</v>
      </c>
      <c r="F530" s="52">
        <v>332175</v>
      </c>
      <c r="G530" s="51" t="s">
        <v>1907</v>
      </c>
      <c r="H530" s="50" t="s">
        <v>0</v>
      </c>
      <c r="I530" s="48" t="s">
        <v>3</v>
      </c>
      <c r="J530" s="46"/>
      <c r="K530" s="45">
        <v>6</v>
      </c>
      <c r="L530" s="42">
        <f t="shared" si="68"/>
        <v>6</v>
      </c>
      <c r="M530" s="342" t="s">
        <v>34</v>
      </c>
      <c r="N530" s="38">
        <f t="shared" si="90"/>
        <v>7</v>
      </c>
      <c r="O530" s="35">
        <f t="shared" si="91"/>
        <v>42</v>
      </c>
      <c r="P530" s="33">
        <f t="shared" ref="P530:P593" si="106">ROUND(W530*(1-$Q$12),2)</f>
        <v>451.7</v>
      </c>
      <c r="Q530" s="32">
        <f t="shared" si="89"/>
        <v>542.04</v>
      </c>
      <c r="R530" s="308"/>
      <c r="S530" s="308"/>
      <c r="U530" s="31"/>
      <c r="V530" s="49">
        <v>332175</v>
      </c>
      <c r="W530" s="31">
        <v>451.7</v>
      </c>
      <c r="X530" s="2"/>
      <c r="Y530" s="347"/>
    </row>
    <row r="531" spans="1:25" ht="15" customHeight="1" x14ac:dyDescent="0.35">
      <c r="A531" s="56" t="s">
        <v>1837</v>
      </c>
      <c r="B531" s="55" t="s">
        <v>1841</v>
      </c>
      <c r="C531" s="57">
        <v>1000</v>
      </c>
      <c r="D531" s="57">
        <v>50</v>
      </c>
      <c r="E531" s="317">
        <v>54</v>
      </c>
      <c r="F531" s="52">
        <v>332190</v>
      </c>
      <c r="G531" s="51" t="s">
        <v>1908</v>
      </c>
      <c r="H531" s="50" t="s">
        <v>0</v>
      </c>
      <c r="I531" s="48" t="s">
        <v>3</v>
      </c>
      <c r="J531" s="46"/>
      <c r="K531" s="45">
        <v>6</v>
      </c>
      <c r="L531" s="42">
        <f t="shared" si="68"/>
        <v>6</v>
      </c>
      <c r="M531" s="342" t="s">
        <v>34</v>
      </c>
      <c r="N531" s="38">
        <f t="shared" si="90"/>
        <v>7</v>
      </c>
      <c r="O531" s="35">
        <f t="shared" si="91"/>
        <v>42</v>
      </c>
      <c r="P531" s="33">
        <f t="shared" si="106"/>
        <v>459.4</v>
      </c>
      <c r="Q531" s="32">
        <f t="shared" si="89"/>
        <v>551.28</v>
      </c>
      <c r="R531" s="308"/>
      <c r="S531" s="308"/>
      <c r="U531" s="31"/>
      <c r="V531" s="49">
        <v>332190</v>
      </c>
      <c r="W531" s="31">
        <v>459.4</v>
      </c>
      <c r="X531" s="2"/>
      <c r="Y531" s="347"/>
    </row>
    <row r="532" spans="1:25" ht="15" customHeight="1" x14ac:dyDescent="0.35">
      <c r="A532" s="56" t="s">
        <v>1837</v>
      </c>
      <c r="B532" s="55" t="s">
        <v>1841</v>
      </c>
      <c r="C532" s="57">
        <v>1000</v>
      </c>
      <c r="D532" s="57">
        <v>50</v>
      </c>
      <c r="E532" s="317">
        <v>57</v>
      </c>
      <c r="F532" s="52">
        <v>332266</v>
      </c>
      <c r="G532" s="51" t="s">
        <v>1909</v>
      </c>
      <c r="H532" s="50" t="s">
        <v>0</v>
      </c>
      <c r="I532" s="48" t="s">
        <v>3</v>
      </c>
      <c r="J532" s="46"/>
      <c r="K532" s="45">
        <v>6</v>
      </c>
      <c r="L532" s="42">
        <f t="shared" si="68"/>
        <v>6</v>
      </c>
      <c r="M532" s="342" t="s">
        <v>34</v>
      </c>
      <c r="N532" s="38">
        <f t="shared" si="90"/>
        <v>7</v>
      </c>
      <c r="O532" s="35">
        <f t="shared" si="91"/>
        <v>42</v>
      </c>
      <c r="P532" s="33">
        <f t="shared" si="106"/>
        <v>464.1</v>
      </c>
      <c r="Q532" s="32">
        <f t="shared" si="89"/>
        <v>556.91999999999996</v>
      </c>
      <c r="R532" s="308"/>
      <c r="S532" s="308"/>
      <c r="U532" s="31"/>
      <c r="V532" s="49">
        <v>332266</v>
      </c>
      <c r="W532" s="31">
        <v>464.1</v>
      </c>
      <c r="X532" s="2"/>
      <c r="Y532" s="347"/>
    </row>
    <row r="533" spans="1:25" ht="15" customHeight="1" x14ac:dyDescent="0.35">
      <c r="A533" s="56" t="s">
        <v>1837</v>
      </c>
      <c r="B533" s="55" t="s">
        <v>1841</v>
      </c>
      <c r="C533" s="57">
        <v>1000</v>
      </c>
      <c r="D533" s="57">
        <v>50</v>
      </c>
      <c r="E533" s="317">
        <v>60</v>
      </c>
      <c r="F533" s="52">
        <v>332280</v>
      </c>
      <c r="G533" s="51" t="s">
        <v>1910</v>
      </c>
      <c r="H533" s="50" t="s">
        <v>0</v>
      </c>
      <c r="I533" s="48" t="s">
        <v>3</v>
      </c>
      <c r="J533" s="46"/>
      <c r="K533" s="45">
        <v>6</v>
      </c>
      <c r="L533" s="42">
        <f t="shared" si="68"/>
        <v>6</v>
      </c>
      <c r="M533" s="342" t="s">
        <v>34</v>
      </c>
      <c r="N533" s="38">
        <f t="shared" si="90"/>
        <v>7</v>
      </c>
      <c r="O533" s="35">
        <f t="shared" si="91"/>
        <v>42</v>
      </c>
      <c r="P533" s="33">
        <f t="shared" si="106"/>
        <v>484.9</v>
      </c>
      <c r="Q533" s="32">
        <f t="shared" si="89"/>
        <v>581.88</v>
      </c>
      <c r="R533" s="308"/>
      <c r="S533" s="308"/>
      <c r="U533" s="31"/>
      <c r="V533" s="49">
        <v>332280</v>
      </c>
      <c r="W533" s="31">
        <v>484.9</v>
      </c>
      <c r="X533" s="2"/>
      <c r="Y533" s="347"/>
    </row>
    <row r="534" spans="1:25" ht="15" customHeight="1" x14ac:dyDescent="0.35">
      <c r="A534" s="56" t="s">
        <v>1837</v>
      </c>
      <c r="B534" s="55" t="s">
        <v>1841</v>
      </c>
      <c r="C534" s="57">
        <v>1000</v>
      </c>
      <c r="D534" s="57">
        <v>50</v>
      </c>
      <c r="E534" s="317">
        <v>64</v>
      </c>
      <c r="F534" s="52">
        <v>332289</v>
      </c>
      <c r="G534" s="51" t="s">
        <v>1911</v>
      </c>
      <c r="H534" s="50" t="s">
        <v>0</v>
      </c>
      <c r="I534" s="48" t="s">
        <v>3</v>
      </c>
      <c r="J534" s="46"/>
      <c r="K534" s="45">
        <v>6</v>
      </c>
      <c r="L534" s="42">
        <f t="shared" si="68"/>
        <v>6</v>
      </c>
      <c r="M534" s="342" t="s">
        <v>34</v>
      </c>
      <c r="N534" s="38">
        <f t="shared" si="90"/>
        <v>7</v>
      </c>
      <c r="O534" s="35">
        <f t="shared" si="91"/>
        <v>42</v>
      </c>
      <c r="P534" s="33">
        <f t="shared" si="106"/>
        <v>497.3</v>
      </c>
      <c r="Q534" s="32">
        <f t="shared" si="89"/>
        <v>596.76</v>
      </c>
      <c r="R534" s="308"/>
      <c r="S534" s="308"/>
      <c r="U534" s="31"/>
      <c r="V534" s="49">
        <v>332289</v>
      </c>
      <c r="W534" s="31">
        <v>497.3</v>
      </c>
      <c r="X534" s="2"/>
      <c r="Y534" s="347"/>
    </row>
    <row r="535" spans="1:25" ht="15" customHeight="1" x14ac:dyDescent="0.35">
      <c r="A535" s="314" t="s">
        <v>1837</v>
      </c>
      <c r="B535" s="324" t="s">
        <v>1841</v>
      </c>
      <c r="C535" s="325">
        <v>1000</v>
      </c>
      <c r="D535" s="325">
        <v>50</v>
      </c>
      <c r="E535" s="326">
        <v>76</v>
      </c>
      <c r="F535" s="327">
        <v>336732</v>
      </c>
      <c r="G535" s="328" t="s">
        <v>2046</v>
      </c>
      <c r="H535" s="329" t="s">
        <v>0</v>
      </c>
      <c r="I535" s="315" t="s">
        <v>3</v>
      </c>
      <c r="J535" s="330"/>
      <c r="K535" s="316">
        <v>5</v>
      </c>
      <c r="L535" s="331">
        <f t="shared" si="68"/>
        <v>5</v>
      </c>
      <c r="M535" s="345" t="s">
        <v>34</v>
      </c>
      <c r="N535" s="332">
        <f t="shared" ref="N535" si="107">IF(M535="A",1,IF(M535="B", ROUNDUP(10/L535,0),ROUNDUP(40/L535,0)))</f>
        <v>8</v>
      </c>
      <c r="O535" s="333">
        <f t="shared" ref="O535" si="108">N535*L535</f>
        <v>40</v>
      </c>
      <c r="P535" s="33">
        <f t="shared" si="106"/>
        <v>629.4</v>
      </c>
      <c r="Q535" s="313">
        <f t="shared" ref="Q535" si="109">ROUND(P535*1.2,2)</f>
        <v>755.28</v>
      </c>
      <c r="R535" s="308"/>
      <c r="S535" s="308"/>
      <c r="U535" s="31"/>
      <c r="V535" s="49">
        <v>336732</v>
      </c>
      <c r="W535" s="31">
        <v>629.4</v>
      </c>
      <c r="X535" s="2"/>
      <c r="Y535" s="347"/>
    </row>
    <row r="536" spans="1:25" ht="15" customHeight="1" x14ac:dyDescent="0.35">
      <c r="A536" s="314" t="s">
        <v>1837</v>
      </c>
      <c r="B536" s="324" t="s">
        <v>1841</v>
      </c>
      <c r="C536" s="325">
        <v>1000</v>
      </c>
      <c r="D536" s="325">
        <v>50</v>
      </c>
      <c r="E536" s="326">
        <v>89</v>
      </c>
      <c r="F536" s="327">
        <v>336751</v>
      </c>
      <c r="G536" s="328" t="s">
        <v>2050</v>
      </c>
      <c r="H536" s="329" t="s">
        <v>0</v>
      </c>
      <c r="I536" s="315" t="s">
        <v>3</v>
      </c>
      <c r="J536" s="330"/>
      <c r="K536" s="316">
        <v>5</v>
      </c>
      <c r="L536" s="331">
        <f t="shared" si="68"/>
        <v>5</v>
      </c>
      <c r="M536" s="345" t="s">
        <v>34</v>
      </c>
      <c r="N536" s="332">
        <f t="shared" ref="N536" si="110">IF(M536="A",1,IF(M536="B", ROUNDUP(10/L536,0),ROUNDUP(40/L536,0)))</f>
        <v>8</v>
      </c>
      <c r="O536" s="333">
        <f t="shared" ref="O536" si="111">N536*L536</f>
        <v>40</v>
      </c>
      <c r="P536" s="33">
        <f t="shared" si="106"/>
        <v>662</v>
      </c>
      <c r="Q536" s="313">
        <f t="shared" ref="Q536:Q537" si="112">ROUND(P536*1.2,2)</f>
        <v>794.4</v>
      </c>
      <c r="R536" s="308"/>
      <c r="S536" s="308"/>
      <c r="U536" s="31"/>
      <c r="V536" s="49">
        <v>336751</v>
      </c>
      <c r="W536" s="31">
        <v>662</v>
      </c>
      <c r="X536" s="2"/>
      <c r="Y536" s="347"/>
    </row>
    <row r="537" spans="1:25" ht="15" customHeight="1" x14ac:dyDescent="0.35">
      <c r="A537" s="314" t="s">
        <v>1837</v>
      </c>
      <c r="B537" s="324" t="s">
        <v>1841</v>
      </c>
      <c r="C537" s="325">
        <v>1000</v>
      </c>
      <c r="D537" s="325">
        <v>50</v>
      </c>
      <c r="E537" s="326">
        <v>108</v>
      </c>
      <c r="F537" s="327">
        <v>336754</v>
      </c>
      <c r="G537" s="328" t="s">
        <v>2052</v>
      </c>
      <c r="H537" s="329" t="s">
        <v>0</v>
      </c>
      <c r="I537" s="315" t="s">
        <v>3</v>
      </c>
      <c r="J537" s="330"/>
      <c r="K537" s="316">
        <v>4</v>
      </c>
      <c r="L537" s="331">
        <f t="shared" si="68"/>
        <v>4</v>
      </c>
      <c r="M537" s="345" t="s">
        <v>34</v>
      </c>
      <c r="N537" s="332">
        <f t="shared" ref="N537" si="113">IF(M537="A",1,IF(M537="B", ROUNDUP(10/L537,0),ROUNDUP(40/L537,0)))</f>
        <v>10</v>
      </c>
      <c r="O537" s="333">
        <f t="shared" ref="O537" si="114">N537*L537</f>
        <v>40</v>
      </c>
      <c r="P537" s="33">
        <f t="shared" si="106"/>
        <v>712.5</v>
      </c>
      <c r="Q537" s="313">
        <f t="shared" si="112"/>
        <v>855</v>
      </c>
      <c r="R537" s="308"/>
      <c r="S537" s="308"/>
      <c r="U537" s="31"/>
      <c r="V537" s="49">
        <v>336754</v>
      </c>
      <c r="W537" s="31">
        <v>712.5</v>
      </c>
      <c r="X537" s="2"/>
      <c r="Y537" s="347"/>
    </row>
    <row r="538" spans="1:25" ht="15" customHeight="1" x14ac:dyDescent="0.35">
      <c r="A538" s="56" t="s">
        <v>280</v>
      </c>
      <c r="B538" s="53" t="s">
        <v>1528</v>
      </c>
      <c r="C538" s="54">
        <v>1000</v>
      </c>
      <c r="D538" s="54">
        <v>25</v>
      </c>
      <c r="E538" s="54">
        <v>28</v>
      </c>
      <c r="F538" s="52" t="s">
        <v>1529</v>
      </c>
      <c r="G538" s="51" t="s">
        <v>1530</v>
      </c>
      <c r="H538" s="50" t="s">
        <v>0</v>
      </c>
      <c r="I538" s="48" t="s">
        <v>3</v>
      </c>
      <c r="J538" s="46"/>
      <c r="K538" s="45">
        <v>12</v>
      </c>
      <c r="L538" s="42">
        <f t="shared" si="68"/>
        <v>12</v>
      </c>
      <c r="M538" s="342" t="s">
        <v>34</v>
      </c>
      <c r="N538" s="38">
        <f t="shared" ref="N538:N601" si="115">IF(M538="A",1,IF(M538="B", ROUNDUP(10/L538,0),ROUNDUP(40/L538,0)))</f>
        <v>4</v>
      </c>
      <c r="O538" s="35">
        <f t="shared" ref="O538:O601" si="116">N538*L538</f>
        <v>48</v>
      </c>
      <c r="P538" s="33">
        <f t="shared" si="106"/>
        <v>247.9</v>
      </c>
      <c r="Q538" s="32">
        <f t="shared" si="89"/>
        <v>297.48</v>
      </c>
      <c r="R538" s="308"/>
      <c r="S538" s="308"/>
      <c r="U538" s="31" t="s">
        <v>1829</v>
      </c>
      <c r="V538" s="31" t="str">
        <f t="shared" ref="V538:V547" si="117">TEXT(F538,0)</f>
        <v>135336</v>
      </c>
      <c r="W538" s="31">
        <v>247.9</v>
      </c>
      <c r="X538" s="2"/>
      <c r="Y538" s="347"/>
    </row>
    <row r="539" spans="1:25" ht="15" customHeight="1" x14ac:dyDescent="0.35">
      <c r="A539" s="56" t="s">
        <v>280</v>
      </c>
      <c r="B539" s="55" t="s">
        <v>1528</v>
      </c>
      <c r="C539" s="57">
        <v>1000</v>
      </c>
      <c r="D539" s="57">
        <v>25</v>
      </c>
      <c r="E539" s="54">
        <v>32</v>
      </c>
      <c r="F539" s="52" t="s">
        <v>1531</v>
      </c>
      <c r="G539" s="51" t="s">
        <v>1532</v>
      </c>
      <c r="H539" s="50" t="s">
        <v>0</v>
      </c>
      <c r="I539" s="48" t="s">
        <v>3</v>
      </c>
      <c r="J539" s="46"/>
      <c r="K539" s="45">
        <v>12</v>
      </c>
      <c r="L539" s="42">
        <f t="shared" si="68"/>
        <v>12</v>
      </c>
      <c r="M539" s="342" t="s">
        <v>34</v>
      </c>
      <c r="N539" s="38">
        <f t="shared" si="115"/>
        <v>4</v>
      </c>
      <c r="O539" s="35">
        <f t="shared" si="116"/>
        <v>48</v>
      </c>
      <c r="P539" s="33">
        <f t="shared" si="106"/>
        <v>273.7</v>
      </c>
      <c r="Q539" s="32">
        <f t="shared" si="89"/>
        <v>328.44</v>
      </c>
      <c r="R539" s="308"/>
      <c r="S539" s="308"/>
      <c r="U539" s="31" t="s">
        <v>1829</v>
      </c>
      <c r="V539" s="31" t="str">
        <f t="shared" si="117"/>
        <v>135341</v>
      </c>
      <c r="W539" s="31">
        <v>273.7</v>
      </c>
      <c r="X539" s="2"/>
      <c r="Y539" s="347"/>
    </row>
    <row r="540" spans="1:25" ht="15" customHeight="1" x14ac:dyDescent="0.35">
      <c r="A540" s="56" t="s">
        <v>280</v>
      </c>
      <c r="B540" s="55" t="s">
        <v>1528</v>
      </c>
      <c r="C540" s="57">
        <v>1000</v>
      </c>
      <c r="D540" s="57">
        <v>25</v>
      </c>
      <c r="E540" s="54">
        <v>35</v>
      </c>
      <c r="F540" s="283" t="s">
        <v>1533</v>
      </c>
      <c r="G540" s="284" t="s">
        <v>1534</v>
      </c>
      <c r="H540" s="50" t="s">
        <v>0</v>
      </c>
      <c r="I540" s="48" t="s">
        <v>3</v>
      </c>
      <c r="J540" s="46" t="s">
        <v>3</v>
      </c>
      <c r="K540" s="45">
        <v>12</v>
      </c>
      <c r="L540" s="42">
        <f t="shared" si="68"/>
        <v>12</v>
      </c>
      <c r="M540" s="342" t="s">
        <v>34</v>
      </c>
      <c r="N540" s="38">
        <f t="shared" si="115"/>
        <v>4</v>
      </c>
      <c r="O540" s="35">
        <f t="shared" si="116"/>
        <v>48</v>
      </c>
      <c r="P540" s="33">
        <f t="shared" si="106"/>
        <v>283.10000000000002</v>
      </c>
      <c r="Q540" s="32">
        <f t="shared" si="89"/>
        <v>339.72</v>
      </c>
      <c r="R540" s="308"/>
      <c r="S540" s="308"/>
      <c r="U540" s="31" t="s">
        <v>1829</v>
      </c>
      <c r="V540" s="31" t="str">
        <f t="shared" si="117"/>
        <v>135346</v>
      </c>
      <c r="W540" s="31">
        <v>283.10000000000002</v>
      </c>
      <c r="X540" s="2"/>
      <c r="Y540" s="347"/>
    </row>
    <row r="541" spans="1:25" ht="15" customHeight="1" x14ac:dyDescent="0.35">
      <c r="A541" s="56" t="s">
        <v>280</v>
      </c>
      <c r="B541" s="55" t="s">
        <v>1528</v>
      </c>
      <c r="C541" s="57">
        <v>1000</v>
      </c>
      <c r="D541" s="57">
        <v>25</v>
      </c>
      <c r="E541" s="54">
        <v>38</v>
      </c>
      <c r="F541" s="52" t="s">
        <v>1535</v>
      </c>
      <c r="G541" s="51" t="s">
        <v>1536</v>
      </c>
      <c r="H541" s="50" t="s">
        <v>0</v>
      </c>
      <c r="I541" s="48" t="s">
        <v>3</v>
      </c>
      <c r="J541" s="46"/>
      <c r="K541" s="45">
        <v>10</v>
      </c>
      <c r="L541" s="42">
        <f t="shared" si="68"/>
        <v>10</v>
      </c>
      <c r="M541" s="342" t="s">
        <v>34</v>
      </c>
      <c r="N541" s="38">
        <f t="shared" si="115"/>
        <v>4</v>
      </c>
      <c r="O541" s="35">
        <f t="shared" si="116"/>
        <v>40</v>
      </c>
      <c r="P541" s="33">
        <f t="shared" si="106"/>
        <v>289.7</v>
      </c>
      <c r="Q541" s="32">
        <f t="shared" si="89"/>
        <v>347.64</v>
      </c>
      <c r="R541" s="308"/>
      <c r="S541" s="308"/>
      <c r="U541" s="31" t="s">
        <v>1829</v>
      </c>
      <c r="V541" s="31" t="str">
        <f t="shared" si="117"/>
        <v>135351</v>
      </c>
      <c r="W541" s="31">
        <v>289.7</v>
      </c>
      <c r="X541" s="2"/>
      <c r="Y541" s="347"/>
    </row>
    <row r="542" spans="1:25" ht="15" customHeight="1" x14ac:dyDescent="0.35">
      <c r="A542" s="56" t="s">
        <v>280</v>
      </c>
      <c r="B542" s="55" t="s">
        <v>1528</v>
      </c>
      <c r="C542" s="57">
        <v>1000</v>
      </c>
      <c r="D542" s="57">
        <v>25</v>
      </c>
      <c r="E542" s="54">
        <v>42</v>
      </c>
      <c r="F542" s="283" t="s">
        <v>1537</v>
      </c>
      <c r="G542" s="284" t="s">
        <v>1538</v>
      </c>
      <c r="H542" s="50" t="s">
        <v>0</v>
      </c>
      <c r="I542" s="48" t="s">
        <v>3</v>
      </c>
      <c r="J542" s="46" t="s">
        <v>3</v>
      </c>
      <c r="K542" s="45">
        <v>11</v>
      </c>
      <c r="L542" s="42">
        <f t="shared" si="68"/>
        <v>11</v>
      </c>
      <c r="M542" s="342" t="s">
        <v>34</v>
      </c>
      <c r="N542" s="38">
        <f t="shared" si="115"/>
        <v>4</v>
      </c>
      <c r="O542" s="35">
        <f t="shared" si="116"/>
        <v>44</v>
      </c>
      <c r="P542" s="33">
        <f t="shared" si="106"/>
        <v>302.3</v>
      </c>
      <c r="Q542" s="32">
        <f t="shared" si="89"/>
        <v>362.76</v>
      </c>
      <c r="R542" s="308"/>
      <c r="S542" s="308"/>
      <c r="U542" s="31" t="s">
        <v>1829</v>
      </c>
      <c r="V542" s="31" t="str">
        <f t="shared" si="117"/>
        <v>135356</v>
      </c>
      <c r="W542" s="31">
        <v>302.3</v>
      </c>
      <c r="X542" s="2"/>
      <c r="Y542" s="347"/>
    </row>
    <row r="543" spans="1:25" ht="15" customHeight="1" x14ac:dyDescent="0.35">
      <c r="A543" s="56" t="s">
        <v>280</v>
      </c>
      <c r="B543" s="55" t="s">
        <v>1528</v>
      </c>
      <c r="C543" s="57">
        <v>1000</v>
      </c>
      <c r="D543" s="57">
        <v>25</v>
      </c>
      <c r="E543" s="54">
        <v>45</v>
      </c>
      <c r="F543" s="52" t="s">
        <v>1539</v>
      </c>
      <c r="G543" s="51" t="s">
        <v>1540</v>
      </c>
      <c r="H543" s="50" t="s">
        <v>0</v>
      </c>
      <c r="I543" s="48" t="s">
        <v>3</v>
      </c>
      <c r="J543" s="46"/>
      <c r="K543" s="45">
        <v>10</v>
      </c>
      <c r="L543" s="42">
        <f t="shared" si="68"/>
        <v>10</v>
      </c>
      <c r="M543" s="342" t="s">
        <v>34</v>
      </c>
      <c r="N543" s="38">
        <f t="shared" si="115"/>
        <v>4</v>
      </c>
      <c r="O543" s="35">
        <f t="shared" si="116"/>
        <v>40</v>
      </c>
      <c r="P543" s="33">
        <f t="shared" si="106"/>
        <v>308</v>
      </c>
      <c r="Q543" s="32">
        <f t="shared" si="89"/>
        <v>369.6</v>
      </c>
      <c r="R543" s="308"/>
      <c r="S543" s="308"/>
      <c r="U543" s="31" t="s">
        <v>1829</v>
      </c>
      <c r="V543" s="31" t="str">
        <f t="shared" si="117"/>
        <v>135360</v>
      </c>
      <c r="W543" s="31">
        <v>308</v>
      </c>
      <c r="X543" s="2"/>
      <c r="Y543" s="347"/>
    </row>
    <row r="544" spans="1:25" ht="15" customHeight="1" x14ac:dyDescent="0.35">
      <c r="A544" s="56" t="s">
        <v>280</v>
      </c>
      <c r="B544" s="55" t="s">
        <v>1528</v>
      </c>
      <c r="C544" s="57">
        <v>1000</v>
      </c>
      <c r="D544" s="57">
        <v>25</v>
      </c>
      <c r="E544" s="54">
        <v>48</v>
      </c>
      <c r="F544" s="52" t="s">
        <v>1541</v>
      </c>
      <c r="G544" s="51" t="s">
        <v>1542</v>
      </c>
      <c r="H544" s="50" t="s">
        <v>0</v>
      </c>
      <c r="I544" s="48" t="s">
        <v>3</v>
      </c>
      <c r="J544" s="46"/>
      <c r="K544" s="45">
        <v>10</v>
      </c>
      <c r="L544" s="42">
        <f t="shared" ref="L544:L607" si="118">K544</f>
        <v>10</v>
      </c>
      <c r="M544" s="342" t="s">
        <v>34</v>
      </c>
      <c r="N544" s="38">
        <f t="shared" si="115"/>
        <v>4</v>
      </c>
      <c r="O544" s="35">
        <f t="shared" si="116"/>
        <v>40</v>
      </c>
      <c r="P544" s="33">
        <f t="shared" si="106"/>
        <v>312.2</v>
      </c>
      <c r="Q544" s="32">
        <f t="shared" si="89"/>
        <v>374.64</v>
      </c>
      <c r="R544" s="308"/>
      <c r="S544" s="308"/>
      <c r="U544" s="31" t="s">
        <v>1829</v>
      </c>
      <c r="V544" s="31" t="str">
        <f t="shared" si="117"/>
        <v>135364</v>
      </c>
      <c r="W544" s="31">
        <v>312.2</v>
      </c>
      <c r="X544" s="2"/>
      <c r="Y544" s="347"/>
    </row>
    <row r="545" spans="1:25" ht="15" customHeight="1" x14ac:dyDescent="0.35">
      <c r="A545" s="56" t="s">
        <v>280</v>
      </c>
      <c r="B545" s="55" t="s">
        <v>1528</v>
      </c>
      <c r="C545" s="57">
        <v>1000</v>
      </c>
      <c r="D545" s="57">
        <v>25</v>
      </c>
      <c r="E545" s="54">
        <v>54</v>
      </c>
      <c r="F545" s="52" t="s">
        <v>1543</v>
      </c>
      <c r="G545" s="51" t="s">
        <v>1544</v>
      </c>
      <c r="H545" s="50" t="s">
        <v>0</v>
      </c>
      <c r="I545" s="48" t="s">
        <v>3</v>
      </c>
      <c r="J545" s="46"/>
      <c r="K545" s="45">
        <v>9</v>
      </c>
      <c r="L545" s="42">
        <f t="shared" si="118"/>
        <v>9</v>
      </c>
      <c r="M545" s="342" t="s">
        <v>34</v>
      </c>
      <c r="N545" s="38">
        <f t="shared" si="115"/>
        <v>5</v>
      </c>
      <c r="O545" s="35">
        <f t="shared" si="116"/>
        <v>45</v>
      </c>
      <c r="P545" s="33">
        <f t="shared" si="106"/>
        <v>317</v>
      </c>
      <c r="Q545" s="32">
        <f t="shared" si="89"/>
        <v>380.4</v>
      </c>
      <c r="R545" s="308"/>
      <c r="S545" s="308"/>
      <c r="U545" s="31" t="s">
        <v>1829</v>
      </c>
      <c r="V545" s="31" t="str">
        <f t="shared" si="117"/>
        <v>135368</v>
      </c>
      <c r="W545" s="31">
        <v>317</v>
      </c>
      <c r="X545" s="2"/>
      <c r="Y545" s="347"/>
    </row>
    <row r="546" spans="1:25" ht="15" customHeight="1" x14ac:dyDescent="0.35">
      <c r="A546" s="56" t="s">
        <v>280</v>
      </c>
      <c r="B546" s="55" t="s">
        <v>1528</v>
      </c>
      <c r="C546" s="57">
        <v>1000</v>
      </c>
      <c r="D546" s="57">
        <v>25</v>
      </c>
      <c r="E546" s="54">
        <v>57</v>
      </c>
      <c r="F546" s="52" t="s">
        <v>1545</v>
      </c>
      <c r="G546" s="51" t="s">
        <v>1546</v>
      </c>
      <c r="H546" s="50" t="s">
        <v>0</v>
      </c>
      <c r="I546" s="48" t="s">
        <v>3</v>
      </c>
      <c r="J546" s="46"/>
      <c r="K546" s="45">
        <v>9</v>
      </c>
      <c r="L546" s="42">
        <f t="shared" si="118"/>
        <v>9</v>
      </c>
      <c r="M546" s="342" t="s">
        <v>34</v>
      </c>
      <c r="N546" s="38">
        <f t="shared" si="115"/>
        <v>5</v>
      </c>
      <c r="O546" s="35">
        <f t="shared" si="116"/>
        <v>45</v>
      </c>
      <c r="P546" s="33">
        <f t="shared" si="106"/>
        <v>326.3</v>
      </c>
      <c r="Q546" s="32">
        <f t="shared" si="89"/>
        <v>391.56</v>
      </c>
      <c r="R546" s="308"/>
      <c r="S546" s="308"/>
      <c r="U546" s="31" t="s">
        <v>1829</v>
      </c>
      <c r="V546" s="31" t="str">
        <f t="shared" si="117"/>
        <v>135372</v>
      </c>
      <c r="W546" s="31">
        <v>326.3</v>
      </c>
      <c r="X546" s="2"/>
      <c r="Y546" s="347"/>
    </row>
    <row r="547" spans="1:25" ht="15" customHeight="1" x14ac:dyDescent="0.35">
      <c r="A547" s="56" t="s">
        <v>280</v>
      </c>
      <c r="B547" s="55" t="s">
        <v>1528</v>
      </c>
      <c r="C547" s="57">
        <v>1000</v>
      </c>
      <c r="D547" s="57">
        <v>25</v>
      </c>
      <c r="E547" s="54">
        <v>60</v>
      </c>
      <c r="F547" s="52" t="s">
        <v>1547</v>
      </c>
      <c r="G547" s="51" t="s">
        <v>1548</v>
      </c>
      <c r="H547" s="50" t="s">
        <v>0</v>
      </c>
      <c r="I547" s="48" t="s">
        <v>3</v>
      </c>
      <c r="J547" s="46"/>
      <c r="K547" s="45">
        <v>9</v>
      </c>
      <c r="L547" s="42">
        <f t="shared" si="118"/>
        <v>9</v>
      </c>
      <c r="M547" s="342" t="s">
        <v>34</v>
      </c>
      <c r="N547" s="38">
        <f t="shared" si="115"/>
        <v>5</v>
      </c>
      <c r="O547" s="35">
        <f t="shared" si="116"/>
        <v>45</v>
      </c>
      <c r="P547" s="33">
        <f t="shared" si="106"/>
        <v>329.6</v>
      </c>
      <c r="Q547" s="32">
        <f t="shared" si="89"/>
        <v>395.52</v>
      </c>
      <c r="R547" s="308"/>
      <c r="S547" s="308"/>
      <c r="U547" s="31" t="s">
        <v>1829</v>
      </c>
      <c r="V547" s="31" t="str">
        <f t="shared" si="117"/>
        <v>135379</v>
      </c>
      <c r="W547" s="31">
        <v>329.6</v>
      </c>
      <c r="X547" s="2"/>
      <c r="Y547" s="347"/>
    </row>
    <row r="548" spans="1:25" ht="15" customHeight="1" x14ac:dyDescent="0.35">
      <c r="A548" s="56" t="s">
        <v>280</v>
      </c>
      <c r="B548" s="55" t="s">
        <v>1528</v>
      </c>
      <c r="C548" s="57">
        <v>1000</v>
      </c>
      <c r="D548" s="57">
        <v>25</v>
      </c>
      <c r="E548" s="54">
        <v>64</v>
      </c>
      <c r="F548" s="52" t="s">
        <v>1923</v>
      </c>
      <c r="G548" s="51" t="s">
        <v>1924</v>
      </c>
      <c r="H548" s="50" t="s">
        <v>0</v>
      </c>
      <c r="I548" s="48" t="s">
        <v>3</v>
      </c>
      <c r="J548" s="46"/>
      <c r="K548" s="45">
        <v>8</v>
      </c>
      <c r="L548" s="42">
        <f t="shared" si="118"/>
        <v>8</v>
      </c>
      <c r="M548" s="344" t="s">
        <v>34</v>
      </c>
      <c r="N548" s="38">
        <f t="shared" si="115"/>
        <v>5</v>
      </c>
      <c r="O548" s="35">
        <f t="shared" si="116"/>
        <v>40</v>
      </c>
      <c r="P548" s="33">
        <f t="shared" si="106"/>
        <v>0</v>
      </c>
      <c r="Q548" s="32"/>
      <c r="R548" s="308"/>
      <c r="S548" s="308"/>
      <c r="U548" s="31"/>
      <c r="V548" s="31"/>
      <c r="W548" s="31">
        <v>0</v>
      </c>
      <c r="X548" s="2"/>
      <c r="Y548" s="347"/>
    </row>
    <row r="549" spans="1:25" ht="15" customHeight="1" x14ac:dyDescent="0.35">
      <c r="A549" s="56" t="s">
        <v>280</v>
      </c>
      <c r="B549" s="55" t="s">
        <v>1528</v>
      </c>
      <c r="C549" s="57">
        <v>1000</v>
      </c>
      <c r="D549" s="57">
        <v>25</v>
      </c>
      <c r="E549" s="54">
        <v>76</v>
      </c>
      <c r="F549" s="283" t="s">
        <v>1549</v>
      </c>
      <c r="G549" s="284" t="s">
        <v>1550</v>
      </c>
      <c r="H549" s="50" t="s">
        <v>0</v>
      </c>
      <c r="I549" s="48" t="s">
        <v>3</v>
      </c>
      <c r="J549" s="46" t="s">
        <v>3</v>
      </c>
      <c r="K549" s="45">
        <v>7</v>
      </c>
      <c r="L549" s="42">
        <f t="shared" si="118"/>
        <v>7</v>
      </c>
      <c r="M549" s="342" t="s">
        <v>34</v>
      </c>
      <c r="N549" s="38">
        <f t="shared" si="115"/>
        <v>6</v>
      </c>
      <c r="O549" s="35">
        <f t="shared" si="116"/>
        <v>42</v>
      </c>
      <c r="P549" s="33">
        <f t="shared" si="106"/>
        <v>367.2</v>
      </c>
      <c r="Q549" s="32">
        <f t="shared" ref="Q549:Q555" si="119">ROUND(P549*1.2,2)</f>
        <v>440.64</v>
      </c>
      <c r="R549" s="308"/>
      <c r="S549" s="308"/>
      <c r="U549" s="31" t="s">
        <v>1829</v>
      </c>
      <c r="V549" s="31" t="str">
        <f t="shared" ref="V549:V555" si="120">TEXT(F549,0)</f>
        <v>135394</v>
      </c>
      <c r="W549" s="31">
        <v>367.2</v>
      </c>
      <c r="X549" s="2"/>
      <c r="Y549" s="347"/>
    </row>
    <row r="550" spans="1:25" ht="15" customHeight="1" x14ac:dyDescent="0.35">
      <c r="A550" s="56" t="s">
        <v>280</v>
      </c>
      <c r="B550" s="55" t="s">
        <v>1528</v>
      </c>
      <c r="C550" s="57">
        <v>1000</v>
      </c>
      <c r="D550" s="57">
        <v>25</v>
      </c>
      <c r="E550" s="54">
        <v>89</v>
      </c>
      <c r="F550" s="283" t="s">
        <v>1551</v>
      </c>
      <c r="G550" s="284" t="s">
        <v>1552</v>
      </c>
      <c r="H550" s="50" t="s">
        <v>0</v>
      </c>
      <c r="I550" s="48" t="s">
        <v>3</v>
      </c>
      <c r="J550" s="46" t="s">
        <v>3</v>
      </c>
      <c r="K550" s="45">
        <v>6</v>
      </c>
      <c r="L550" s="42">
        <f t="shared" si="118"/>
        <v>6</v>
      </c>
      <c r="M550" s="342" t="s">
        <v>34</v>
      </c>
      <c r="N550" s="38">
        <f t="shared" si="115"/>
        <v>7</v>
      </c>
      <c r="O550" s="35">
        <f t="shared" si="116"/>
        <v>42</v>
      </c>
      <c r="P550" s="33">
        <f t="shared" si="106"/>
        <v>407.9</v>
      </c>
      <c r="Q550" s="32">
        <f t="shared" si="119"/>
        <v>489.48</v>
      </c>
      <c r="R550" s="308"/>
      <c r="S550" s="308"/>
      <c r="U550" s="31" t="s">
        <v>1829</v>
      </c>
      <c r="V550" s="31" t="str">
        <f t="shared" si="120"/>
        <v>135401</v>
      </c>
      <c r="W550" s="31">
        <v>407.9</v>
      </c>
      <c r="X550" s="2"/>
      <c r="Y550" s="347"/>
    </row>
    <row r="551" spans="1:25" ht="15" customHeight="1" x14ac:dyDescent="0.35">
      <c r="A551" s="56" t="s">
        <v>280</v>
      </c>
      <c r="B551" s="55" t="s">
        <v>1528</v>
      </c>
      <c r="C551" s="57">
        <v>1000</v>
      </c>
      <c r="D551" s="57">
        <v>25</v>
      </c>
      <c r="E551" s="54">
        <v>108</v>
      </c>
      <c r="F551" s="52" t="s">
        <v>1553</v>
      </c>
      <c r="G551" s="51" t="s">
        <v>1554</v>
      </c>
      <c r="H551" s="50" t="s">
        <v>0</v>
      </c>
      <c r="I551" s="48" t="s">
        <v>3</v>
      </c>
      <c r="J551" s="46"/>
      <c r="K551" s="45">
        <v>6</v>
      </c>
      <c r="L551" s="42">
        <f t="shared" si="118"/>
        <v>6</v>
      </c>
      <c r="M551" s="342" t="s">
        <v>34</v>
      </c>
      <c r="N551" s="38">
        <f t="shared" si="115"/>
        <v>7</v>
      </c>
      <c r="O551" s="35">
        <f t="shared" si="116"/>
        <v>42</v>
      </c>
      <c r="P551" s="33">
        <f t="shared" si="106"/>
        <v>533.5</v>
      </c>
      <c r="Q551" s="32">
        <f t="shared" si="119"/>
        <v>640.20000000000005</v>
      </c>
      <c r="R551" s="308"/>
      <c r="S551" s="308"/>
      <c r="U551" s="31" t="s">
        <v>1829</v>
      </c>
      <c r="V551" s="31" t="str">
        <f t="shared" si="120"/>
        <v>135408</v>
      </c>
      <c r="W551" s="31">
        <v>533.5</v>
      </c>
      <c r="X551" s="2"/>
      <c r="Y551" s="347"/>
    </row>
    <row r="552" spans="1:25" ht="15" customHeight="1" x14ac:dyDescent="0.35">
      <c r="A552" s="56" t="s">
        <v>280</v>
      </c>
      <c r="B552" s="55" t="s">
        <v>1528</v>
      </c>
      <c r="C552" s="57">
        <v>1000</v>
      </c>
      <c r="D552" s="57">
        <v>25</v>
      </c>
      <c r="E552" s="54">
        <v>114</v>
      </c>
      <c r="F552" s="52" t="s">
        <v>1555</v>
      </c>
      <c r="G552" s="51" t="s">
        <v>1556</v>
      </c>
      <c r="H552" s="50" t="s">
        <v>0</v>
      </c>
      <c r="I552" s="48" t="s">
        <v>3</v>
      </c>
      <c r="J552" s="46"/>
      <c r="K552" s="45">
        <v>5</v>
      </c>
      <c r="L552" s="42">
        <f t="shared" si="118"/>
        <v>5</v>
      </c>
      <c r="M552" s="342" t="s">
        <v>34</v>
      </c>
      <c r="N552" s="38">
        <f t="shared" si="115"/>
        <v>8</v>
      </c>
      <c r="O552" s="35">
        <f t="shared" si="116"/>
        <v>40</v>
      </c>
      <c r="P552" s="33">
        <f t="shared" si="106"/>
        <v>565.79999999999995</v>
      </c>
      <c r="Q552" s="32">
        <f t="shared" si="119"/>
        <v>678.96</v>
      </c>
      <c r="R552" s="308"/>
      <c r="S552" s="308"/>
      <c r="U552" s="31" t="s">
        <v>1829</v>
      </c>
      <c r="V552" s="31" t="str">
        <f t="shared" si="120"/>
        <v>135415</v>
      </c>
      <c r="W552" s="31">
        <v>565.79999999999995</v>
      </c>
      <c r="X552" s="2"/>
      <c r="Y552" s="347"/>
    </row>
    <row r="553" spans="1:25" ht="15" customHeight="1" x14ac:dyDescent="0.35">
      <c r="A553" s="56" t="s">
        <v>280</v>
      </c>
      <c r="B553" s="55" t="s">
        <v>1528</v>
      </c>
      <c r="C553" s="57">
        <v>1000</v>
      </c>
      <c r="D553" s="57">
        <v>25</v>
      </c>
      <c r="E553" s="54">
        <v>133</v>
      </c>
      <c r="F553" s="52" t="s">
        <v>1557</v>
      </c>
      <c r="G553" s="51" t="s">
        <v>1558</v>
      </c>
      <c r="H553" s="50" t="s">
        <v>0</v>
      </c>
      <c r="I553" s="48" t="s">
        <v>3</v>
      </c>
      <c r="J553" s="46"/>
      <c r="K553" s="45">
        <v>5</v>
      </c>
      <c r="L553" s="42">
        <f t="shared" si="118"/>
        <v>5</v>
      </c>
      <c r="M553" s="342" t="s">
        <v>34</v>
      </c>
      <c r="N553" s="38">
        <f t="shared" si="115"/>
        <v>8</v>
      </c>
      <c r="O553" s="35">
        <f t="shared" si="116"/>
        <v>40</v>
      </c>
      <c r="P553" s="33">
        <f t="shared" si="106"/>
        <v>593.1</v>
      </c>
      <c r="Q553" s="32">
        <f t="shared" si="119"/>
        <v>711.72</v>
      </c>
      <c r="R553" s="308"/>
      <c r="S553" s="308"/>
      <c r="U553" s="31" t="s">
        <v>1829</v>
      </c>
      <c r="V553" s="31" t="str">
        <f t="shared" si="120"/>
        <v>135422</v>
      </c>
      <c r="W553" s="31">
        <v>593.1</v>
      </c>
      <c r="X553" s="2"/>
      <c r="Y553" s="347"/>
    </row>
    <row r="554" spans="1:25" ht="15" customHeight="1" x14ac:dyDescent="0.35">
      <c r="A554" s="56" t="s">
        <v>280</v>
      </c>
      <c r="B554" s="55" t="s">
        <v>1528</v>
      </c>
      <c r="C554" s="57">
        <v>1000</v>
      </c>
      <c r="D554" s="57">
        <v>25</v>
      </c>
      <c r="E554" s="54">
        <v>159</v>
      </c>
      <c r="F554" s="52" t="s">
        <v>1559</v>
      </c>
      <c r="G554" s="51" t="s">
        <v>1560</v>
      </c>
      <c r="H554" s="50" t="s">
        <v>0</v>
      </c>
      <c r="I554" s="48" t="s">
        <v>3</v>
      </c>
      <c r="J554" s="46"/>
      <c r="K554" s="45">
        <v>4</v>
      </c>
      <c r="L554" s="42">
        <f t="shared" si="118"/>
        <v>4</v>
      </c>
      <c r="M554" s="342" t="s">
        <v>34</v>
      </c>
      <c r="N554" s="38">
        <f t="shared" si="115"/>
        <v>10</v>
      </c>
      <c r="O554" s="35">
        <f t="shared" si="116"/>
        <v>40</v>
      </c>
      <c r="P554" s="33">
        <f t="shared" si="106"/>
        <v>663.1</v>
      </c>
      <c r="Q554" s="32">
        <f t="shared" si="119"/>
        <v>795.72</v>
      </c>
      <c r="R554" s="308"/>
      <c r="S554" s="308"/>
      <c r="U554" s="31" t="s">
        <v>1829</v>
      </c>
      <c r="V554" s="31" t="str">
        <f t="shared" si="120"/>
        <v>135429</v>
      </c>
      <c r="W554" s="31">
        <v>663.1</v>
      </c>
      <c r="X554" s="2"/>
      <c r="Y554" s="347"/>
    </row>
    <row r="555" spans="1:25" ht="15" customHeight="1" x14ac:dyDescent="0.35">
      <c r="A555" s="56" t="s">
        <v>280</v>
      </c>
      <c r="B555" s="55" t="s">
        <v>1528</v>
      </c>
      <c r="C555" s="57">
        <v>1000</v>
      </c>
      <c r="D555" s="57">
        <v>25</v>
      </c>
      <c r="E555" s="54">
        <v>169</v>
      </c>
      <c r="F555" s="52" t="s">
        <v>1561</v>
      </c>
      <c r="G555" s="51" t="s">
        <v>1562</v>
      </c>
      <c r="H555" s="50" t="s">
        <v>0</v>
      </c>
      <c r="I555" s="48" t="s">
        <v>3</v>
      </c>
      <c r="J555" s="46"/>
      <c r="K555" s="45">
        <v>4</v>
      </c>
      <c r="L555" s="42">
        <f t="shared" si="118"/>
        <v>4</v>
      </c>
      <c r="M555" s="342" t="s">
        <v>34</v>
      </c>
      <c r="N555" s="38">
        <f t="shared" si="115"/>
        <v>10</v>
      </c>
      <c r="O555" s="35">
        <f t="shared" si="116"/>
        <v>40</v>
      </c>
      <c r="P555" s="33">
        <f t="shared" si="106"/>
        <v>692.8</v>
      </c>
      <c r="Q555" s="32">
        <f t="shared" si="119"/>
        <v>831.36</v>
      </c>
      <c r="R555" s="308"/>
      <c r="S555" s="308"/>
      <c r="U555" s="31" t="s">
        <v>1829</v>
      </c>
      <c r="V555" s="31" t="str">
        <f t="shared" si="120"/>
        <v>135436</v>
      </c>
      <c r="W555" s="31">
        <v>692.8</v>
      </c>
      <c r="X555" s="2"/>
      <c r="Y555" s="347"/>
    </row>
    <row r="556" spans="1:25" ht="15" customHeight="1" x14ac:dyDescent="0.35">
      <c r="A556" s="56" t="s">
        <v>280</v>
      </c>
      <c r="B556" s="55" t="s">
        <v>1528</v>
      </c>
      <c r="C556" s="57">
        <v>1000</v>
      </c>
      <c r="D556" s="57">
        <v>25</v>
      </c>
      <c r="E556" s="54">
        <v>219</v>
      </c>
      <c r="F556" s="52" t="s">
        <v>1925</v>
      </c>
      <c r="G556" s="51" t="s">
        <v>1926</v>
      </c>
      <c r="H556" s="50" t="s">
        <v>0</v>
      </c>
      <c r="I556" s="48" t="s">
        <v>3</v>
      </c>
      <c r="J556" s="46"/>
      <c r="K556" s="45">
        <v>3</v>
      </c>
      <c r="L556" s="42">
        <f t="shared" si="118"/>
        <v>3</v>
      </c>
      <c r="M556" s="344" t="s">
        <v>34</v>
      </c>
      <c r="N556" s="38">
        <f t="shared" si="115"/>
        <v>14</v>
      </c>
      <c r="O556" s="35">
        <f t="shared" si="116"/>
        <v>42</v>
      </c>
      <c r="P556" s="33">
        <f t="shared" si="106"/>
        <v>0</v>
      </c>
      <c r="Q556" s="32"/>
      <c r="R556" s="308"/>
      <c r="S556" s="308"/>
      <c r="U556" s="31"/>
      <c r="V556" s="31"/>
      <c r="W556" s="31">
        <v>0</v>
      </c>
      <c r="X556" s="2"/>
      <c r="Y556" s="347"/>
    </row>
    <row r="557" spans="1:25" ht="15" customHeight="1" x14ac:dyDescent="0.35">
      <c r="A557" s="56" t="s">
        <v>280</v>
      </c>
      <c r="B557" s="55" t="s">
        <v>1528</v>
      </c>
      <c r="C557" s="57">
        <v>1000</v>
      </c>
      <c r="D557" s="57">
        <v>25</v>
      </c>
      <c r="E557" s="54">
        <v>273</v>
      </c>
      <c r="F557" s="52" t="s">
        <v>1927</v>
      </c>
      <c r="G557" s="51" t="s">
        <v>1928</v>
      </c>
      <c r="H557" s="50" t="s">
        <v>0</v>
      </c>
      <c r="I557" s="48" t="s">
        <v>3</v>
      </c>
      <c r="J557" s="46"/>
      <c r="K557" s="45">
        <v>2</v>
      </c>
      <c r="L557" s="42">
        <f t="shared" si="118"/>
        <v>2</v>
      </c>
      <c r="M557" s="344" t="s">
        <v>34</v>
      </c>
      <c r="N557" s="38">
        <f t="shared" si="115"/>
        <v>20</v>
      </c>
      <c r="O557" s="35">
        <f t="shared" si="116"/>
        <v>40</v>
      </c>
      <c r="P557" s="33">
        <f t="shared" si="106"/>
        <v>0</v>
      </c>
      <c r="Q557" s="32"/>
      <c r="R557" s="308"/>
      <c r="S557" s="308"/>
      <c r="U557" s="31"/>
      <c r="V557" s="31"/>
      <c r="W557" s="31">
        <v>0</v>
      </c>
      <c r="X557" s="2"/>
      <c r="Y557" s="347"/>
    </row>
    <row r="558" spans="1:25" ht="15" customHeight="1" x14ac:dyDescent="0.35">
      <c r="A558" s="56" t="s">
        <v>280</v>
      </c>
      <c r="B558" s="55" t="s">
        <v>1528</v>
      </c>
      <c r="C558" s="57">
        <v>1000</v>
      </c>
      <c r="D558" s="54">
        <v>30</v>
      </c>
      <c r="E558" s="54">
        <v>18</v>
      </c>
      <c r="F558" s="52" t="s">
        <v>1563</v>
      </c>
      <c r="G558" s="51" t="s">
        <v>1564</v>
      </c>
      <c r="H558" s="50" t="s">
        <v>0</v>
      </c>
      <c r="I558" s="48" t="s">
        <v>3</v>
      </c>
      <c r="J558" s="46"/>
      <c r="K558" s="45">
        <v>12</v>
      </c>
      <c r="L558" s="42">
        <f t="shared" si="118"/>
        <v>12</v>
      </c>
      <c r="M558" s="342" t="s">
        <v>34</v>
      </c>
      <c r="N558" s="38">
        <f t="shared" si="115"/>
        <v>4</v>
      </c>
      <c r="O558" s="35">
        <f t="shared" si="116"/>
        <v>48</v>
      </c>
      <c r="P558" s="33">
        <f t="shared" si="106"/>
        <v>226.2</v>
      </c>
      <c r="Q558" s="32">
        <f t="shared" ref="Q558:Q577" si="121">ROUND(P558*1.2,2)</f>
        <v>271.44</v>
      </c>
      <c r="R558" s="308"/>
      <c r="S558" s="308"/>
      <c r="U558" s="31" t="s">
        <v>1829</v>
      </c>
      <c r="V558" s="31" t="str">
        <f t="shared" ref="V558:V577" si="122">TEXT(F558,0)</f>
        <v>135324</v>
      </c>
      <c r="W558" s="31">
        <v>226.2</v>
      </c>
      <c r="X558" s="2"/>
      <c r="Y558" s="347"/>
    </row>
    <row r="559" spans="1:25" ht="15" customHeight="1" x14ac:dyDescent="0.35">
      <c r="A559" s="56" t="s">
        <v>280</v>
      </c>
      <c r="B559" s="55" t="s">
        <v>1528</v>
      </c>
      <c r="C559" s="57">
        <v>1000</v>
      </c>
      <c r="D559" s="57">
        <v>30</v>
      </c>
      <c r="E559" s="54">
        <v>21</v>
      </c>
      <c r="F559" s="52" t="s">
        <v>1565</v>
      </c>
      <c r="G559" s="51" t="s">
        <v>1566</v>
      </c>
      <c r="H559" s="50" t="s">
        <v>0</v>
      </c>
      <c r="I559" s="48" t="s">
        <v>3</v>
      </c>
      <c r="J559" s="46"/>
      <c r="K559" s="45">
        <v>12</v>
      </c>
      <c r="L559" s="42">
        <f t="shared" si="118"/>
        <v>12</v>
      </c>
      <c r="M559" s="342" t="s">
        <v>34</v>
      </c>
      <c r="N559" s="38">
        <f t="shared" si="115"/>
        <v>4</v>
      </c>
      <c r="O559" s="35">
        <f t="shared" si="116"/>
        <v>48</v>
      </c>
      <c r="P559" s="33">
        <f t="shared" si="106"/>
        <v>230.8</v>
      </c>
      <c r="Q559" s="32">
        <f t="shared" si="121"/>
        <v>276.95999999999998</v>
      </c>
      <c r="R559" s="308"/>
      <c r="S559" s="308"/>
      <c r="U559" s="31" t="s">
        <v>1829</v>
      </c>
      <c r="V559" s="31" t="str">
        <f t="shared" si="122"/>
        <v>135328</v>
      </c>
      <c r="W559" s="31">
        <v>230.8</v>
      </c>
      <c r="X559" s="2"/>
      <c r="Y559" s="347"/>
    </row>
    <row r="560" spans="1:25" ht="15" customHeight="1" x14ac:dyDescent="0.35">
      <c r="A560" s="56" t="s">
        <v>280</v>
      </c>
      <c r="B560" s="55" t="s">
        <v>1528</v>
      </c>
      <c r="C560" s="57">
        <v>1000</v>
      </c>
      <c r="D560" s="57">
        <v>30</v>
      </c>
      <c r="E560" s="54">
        <v>25</v>
      </c>
      <c r="F560" s="52" t="s">
        <v>1567</v>
      </c>
      <c r="G560" s="51" t="s">
        <v>1568</v>
      </c>
      <c r="H560" s="50" t="s">
        <v>0</v>
      </c>
      <c r="I560" s="48" t="s">
        <v>3</v>
      </c>
      <c r="J560" s="46"/>
      <c r="K560" s="45">
        <v>12</v>
      </c>
      <c r="L560" s="42">
        <f t="shared" si="118"/>
        <v>12</v>
      </c>
      <c r="M560" s="342" t="s">
        <v>34</v>
      </c>
      <c r="N560" s="38">
        <f t="shared" si="115"/>
        <v>4</v>
      </c>
      <c r="O560" s="35">
        <f t="shared" si="116"/>
        <v>48</v>
      </c>
      <c r="P560" s="33">
        <f t="shared" si="106"/>
        <v>267.7</v>
      </c>
      <c r="Q560" s="32">
        <f t="shared" si="121"/>
        <v>321.24</v>
      </c>
      <c r="R560" s="308"/>
      <c r="S560" s="308"/>
      <c r="U560" s="31" t="s">
        <v>1829</v>
      </c>
      <c r="V560" s="31" t="str">
        <f t="shared" si="122"/>
        <v>135332</v>
      </c>
      <c r="W560" s="31">
        <v>267.7</v>
      </c>
      <c r="X560" s="2"/>
      <c r="Y560" s="347"/>
    </row>
    <row r="561" spans="1:25" ht="15" customHeight="1" x14ac:dyDescent="0.35">
      <c r="A561" s="56" t="s">
        <v>280</v>
      </c>
      <c r="B561" s="55" t="s">
        <v>1528</v>
      </c>
      <c r="C561" s="57">
        <v>1000</v>
      </c>
      <c r="D561" s="57">
        <v>30</v>
      </c>
      <c r="E561" s="54">
        <v>28</v>
      </c>
      <c r="F561" s="52" t="s">
        <v>1569</v>
      </c>
      <c r="G561" s="51" t="s">
        <v>1570</v>
      </c>
      <c r="H561" s="50" t="s">
        <v>0</v>
      </c>
      <c r="I561" s="48" t="s">
        <v>3</v>
      </c>
      <c r="J561" s="46"/>
      <c r="K561" s="45">
        <v>10</v>
      </c>
      <c r="L561" s="42">
        <f t="shared" si="118"/>
        <v>10</v>
      </c>
      <c r="M561" s="342" t="s">
        <v>34</v>
      </c>
      <c r="N561" s="38">
        <f t="shared" si="115"/>
        <v>4</v>
      </c>
      <c r="O561" s="35">
        <f t="shared" si="116"/>
        <v>40</v>
      </c>
      <c r="P561" s="33">
        <f t="shared" si="106"/>
        <v>270.8</v>
      </c>
      <c r="Q561" s="32">
        <f t="shared" si="121"/>
        <v>324.95999999999998</v>
      </c>
      <c r="R561" s="308"/>
      <c r="S561" s="308"/>
      <c r="U561" s="31" t="s">
        <v>1829</v>
      </c>
      <c r="V561" s="31" t="str">
        <f t="shared" si="122"/>
        <v>135337</v>
      </c>
      <c r="W561" s="31">
        <v>270.8</v>
      </c>
      <c r="X561" s="2"/>
      <c r="Y561" s="347"/>
    </row>
    <row r="562" spans="1:25" ht="15" customHeight="1" x14ac:dyDescent="0.35">
      <c r="A562" s="56" t="s">
        <v>280</v>
      </c>
      <c r="B562" s="55" t="s">
        <v>1528</v>
      </c>
      <c r="C562" s="57">
        <v>1000</v>
      </c>
      <c r="D562" s="57">
        <v>30</v>
      </c>
      <c r="E562" s="54">
        <v>32</v>
      </c>
      <c r="F562" s="52" t="s">
        <v>1571</v>
      </c>
      <c r="G562" s="51" t="s">
        <v>1572</v>
      </c>
      <c r="H562" s="50" t="s">
        <v>0</v>
      </c>
      <c r="I562" s="48" t="s">
        <v>3</v>
      </c>
      <c r="J562" s="46"/>
      <c r="K562" s="45">
        <v>10</v>
      </c>
      <c r="L562" s="42">
        <f t="shared" si="118"/>
        <v>10</v>
      </c>
      <c r="M562" s="342" t="s">
        <v>34</v>
      </c>
      <c r="N562" s="38">
        <f t="shared" si="115"/>
        <v>4</v>
      </c>
      <c r="O562" s="35">
        <f t="shared" si="116"/>
        <v>40</v>
      </c>
      <c r="P562" s="33">
        <f t="shared" si="106"/>
        <v>284.5</v>
      </c>
      <c r="Q562" s="32">
        <f t="shared" si="121"/>
        <v>341.4</v>
      </c>
      <c r="R562" s="308"/>
      <c r="S562" s="308"/>
      <c r="U562" s="31" t="s">
        <v>1829</v>
      </c>
      <c r="V562" s="31" t="str">
        <f t="shared" si="122"/>
        <v>135342</v>
      </c>
      <c r="W562" s="31">
        <v>284.5</v>
      </c>
      <c r="X562" s="2"/>
      <c r="Y562" s="347"/>
    </row>
    <row r="563" spans="1:25" ht="15" customHeight="1" x14ac:dyDescent="0.35">
      <c r="A563" s="56" t="s">
        <v>280</v>
      </c>
      <c r="B563" s="55" t="s">
        <v>1528</v>
      </c>
      <c r="C563" s="57">
        <v>1000</v>
      </c>
      <c r="D563" s="57">
        <v>30</v>
      </c>
      <c r="E563" s="54">
        <v>35</v>
      </c>
      <c r="F563" s="52" t="s">
        <v>1573</v>
      </c>
      <c r="G563" s="51" t="s">
        <v>1574</v>
      </c>
      <c r="H563" s="50" t="s">
        <v>0</v>
      </c>
      <c r="I563" s="48" t="s">
        <v>3</v>
      </c>
      <c r="J563" s="46" t="s">
        <v>3</v>
      </c>
      <c r="K563" s="45">
        <v>10</v>
      </c>
      <c r="L563" s="42">
        <f t="shared" si="118"/>
        <v>10</v>
      </c>
      <c r="M563" s="342" t="s">
        <v>34</v>
      </c>
      <c r="N563" s="38">
        <f t="shared" si="115"/>
        <v>4</v>
      </c>
      <c r="O563" s="35">
        <f t="shared" si="116"/>
        <v>40</v>
      </c>
      <c r="P563" s="33">
        <f t="shared" si="106"/>
        <v>302.3</v>
      </c>
      <c r="Q563" s="32">
        <f t="shared" si="121"/>
        <v>362.76</v>
      </c>
      <c r="R563" s="308"/>
      <c r="S563" s="308"/>
      <c r="U563" s="31" t="s">
        <v>1829</v>
      </c>
      <c r="V563" s="31" t="str">
        <f t="shared" si="122"/>
        <v>135347</v>
      </c>
      <c r="W563" s="31">
        <v>302.3</v>
      </c>
      <c r="X563" s="2"/>
      <c r="Y563" s="347"/>
    </row>
    <row r="564" spans="1:25" ht="15" customHeight="1" x14ac:dyDescent="0.35">
      <c r="A564" s="56" t="s">
        <v>280</v>
      </c>
      <c r="B564" s="55" t="s">
        <v>1528</v>
      </c>
      <c r="C564" s="57">
        <v>1000</v>
      </c>
      <c r="D564" s="57">
        <v>30</v>
      </c>
      <c r="E564" s="54">
        <v>38</v>
      </c>
      <c r="F564" s="52" t="s">
        <v>1575</v>
      </c>
      <c r="G564" s="51" t="s">
        <v>1576</v>
      </c>
      <c r="H564" s="50" t="s">
        <v>0</v>
      </c>
      <c r="I564" s="48" t="s">
        <v>3</v>
      </c>
      <c r="J564" s="46"/>
      <c r="K564" s="45">
        <v>9</v>
      </c>
      <c r="L564" s="42">
        <f t="shared" si="118"/>
        <v>9</v>
      </c>
      <c r="M564" s="342" t="s">
        <v>34</v>
      </c>
      <c r="N564" s="38">
        <f t="shared" si="115"/>
        <v>5</v>
      </c>
      <c r="O564" s="35">
        <f t="shared" si="116"/>
        <v>45</v>
      </c>
      <c r="P564" s="33">
        <f t="shared" si="106"/>
        <v>315.89999999999998</v>
      </c>
      <c r="Q564" s="32">
        <f t="shared" si="121"/>
        <v>379.08</v>
      </c>
      <c r="R564" s="308"/>
      <c r="S564" s="308"/>
      <c r="U564" s="31" t="s">
        <v>1829</v>
      </c>
      <c r="V564" s="31" t="str">
        <f t="shared" si="122"/>
        <v>135352</v>
      </c>
      <c r="W564" s="31">
        <v>315.89999999999998</v>
      </c>
      <c r="X564" s="2"/>
      <c r="Y564" s="347"/>
    </row>
    <row r="565" spans="1:25" ht="15" customHeight="1" x14ac:dyDescent="0.35">
      <c r="A565" s="56" t="s">
        <v>280</v>
      </c>
      <c r="B565" s="55" t="s">
        <v>1528</v>
      </c>
      <c r="C565" s="57">
        <v>1000</v>
      </c>
      <c r="D565" s="57">
        <v>30</v>
      </c>
      <c r="E565" s="54">
        <v>42</v>
      </c>
      <c r="F565" s="52" t="s">
        <v>1577</v>
      </c>
      <c r="G565" s="51" t="s">
        <v>1578</v>
      </c>
      <c r="H565" s="50" t="s">
        <v>0</v>
      </c>
      <c r="I565" s="48" t="s">
        <v>3</v>
      </c>
      <c r="J565" s="46" t="s">
        <v>3</v>
      </c>
      <c r="K565" s="45">
        <v>9</v>
      </c>
      <c r="L565" s="42">
        <f t="shared" si="118"/>
        <v>9</v>
      </c>
      <c r="M565" s="342" t="s">
        <v>34</v>
      </c>
      <c r="N565" s="38">
        <f t="shared" si="115"/>
        <v>5</v>
      </c>
      <c r="O565" s="35">
        <f t="shared" si="116"/>
        <v>45</v>
      </c>
      <c r="P565" s="33">
        <f t="shared" si="106"/>
        <v>317</v>
      </c>
      <c r="Q565" s="32">
        <f t="shared" si="121"/>
        <v>380.4</v>
      </c>
      <c r="R565" s="308"/>
      <c r="S565" s="308"/>
      <c r="U565" s="31" t="s">
        <v>1829</v>
      </c>
      <c r="V565" s="31" t="str">
        <f t="shared" si="122"/>
        <v>135357</v>
      </c>
      <c r="W565" s="31">
        <v>317</v>
      </c>
      <c r="X565" s="2"/>
      <c r="Y565" s="347"/>
    </row>
    <row r="566" spans="1:25" ht="15" customHeight="1" x14ac:dyDescent="0.35">
      <c r="A566" s="56" t="s">
        <v>280</v>
      </c>
      <c r="B566" s="55" t="s">
        <v>1528</v>
      </c>
      <c r="C566" s="57">
        <v>1000</v>
      </c>
      <c r="D566" s="57">
        <v>30</v>
      </c>
      <c r="E566" s="54">
        <v>45</v>
      </c>
      <c r="F566" s="52" t="s">
        <v>1579</v>
      </c>
      <c r="G566" s="51" t="s">
        <v>1580</v>
      </c>
      <c r="H566" s="50" t="s">
        <v>0</v>
      </c>
      <c r="I566" s="48" t="s">
        <v>3</v>
      </c>
      <c r="J566" s="46" t="s">
        <v>3</v>
      </c>
      <c r="K566" s="45">
        <v>9</v>
      </c>
      <c r="L566" s="42">
        <f t="shared" si="118"/>
        <v>9</v>
      </c>
      <c r="M566" s="342" t="s">
        <v>34</v>
      </c>
      <c r="N566" s="38">
        <f t="shared" si="115"/>
        <v>5</v>
      </c>
      <c r="O566" s="35">
        <f t="shared" si="116"/>
        <v>45</v>
      </c>
      <c r="P566" s="33">
        <f t="shared" si="106"/>
        <v>325.2</v>
      </c>
      <c r="Q566" s="32">
        <f t="shared" si="121"/>
        <v>390.24</v>
      </c>
      <c r="R566" s="308"/>
      <c r="S566" s="308"/>
      <c r="U566" s="31" t="s">
        <v>1829</v>
      </c>
      <c r="V566" s="31" t="str">
        <f t="shared" si="122"/>
        <v>135361</v>
      </c>
      <c r="W566" s="31">
        <v>325.2</v>
      </c>
      <c r="X566" s="2"/>
      <c r="Y566" s="347"/>
    </row>
    <row r="567" spans="1:25" ht="15" customHeight="1" x14ac:dyDescent="0.35">
      <c r="A567" s="56" t="s">
        <v>280</v>
      </c>
      <c r="B567" s="55" t="s">
        <v>1528</v>
      </c>
      <c r="C567" s="57">
        <v>1000</v>
      </c>
      <c r="D567" s="57">
        <v>30</v>
      </c>
      <c r="E567" s="54">
        <v>48</v>
      </c>
      <c r="F567" s="52" t="s">
        <v>1581</v>
      </c>
      <c r="G567" s="51" t="s">
        <v>1582</v>
      </c>
      <c r="H567" s="50" t="s">
        <v>0</v>
      </c>
      <c r="I567" s="48" t="s">
        <v>3</v>
      </c>
      <c r="J567" s="46" t="s">
        <v>3</v>
      </c>
      <c r="K567" s="45">
        <v>9</v>
      </c>
      <c r="L567" s="42">
        <f t="shared" si="118"/>
        <v>9</v>
      </c>
      <c r="M567" s="342" t="s">
        <v>34</v>
      </c>
      <c r="N567" s="38">
        <f t="shared" si="115"/>
        <v>5</v>
      </c>
      <c r="O567" s="35">
        <f t="shared" si="116"/>
        <v>45</v>
      </c>
      <c r="P567" s="33">
        <f t="shared" si="106"/>
        <v>328.2</v>
      </c>
      <c r="Q567" s="32">
        <f t="shared" si="121"/>
        <v>393.84</v>
      </c>
      <c r="R567" s="308"/>
      <c r="S567" s="308"/>
      <c r="U567" s="31" t="s">
        <v>1829</v>
      </c>
      <c r="V567" s="31" t="str">
        <f t="shared" si="122"/>
        <v>135365</v>
      </c>
      <c r="W567" s="31">
        <v>328.2</v>
      </c>
      <c r="X567" s="2"/>
      <c r="Y567" s="347"/>
    </row>
    <row r="568" spans="1:25" ht="15" customHeight="1" x14ac:dyDescent="0.35">
      <c r="A568" s="56" t="s">
        <v>280</v>
      </c>
      <c r="B568" s="55" t="s">
        <v>1528</v>
      </c>
      <c r="C568" s="57">
        <v>1000</v>
      </c>
      <c r="D568" s="57">
        <v>30</v>
      </c>
      <c r="E568" s="54">
        <v>54</v>
      </c>
      <c r="F568" s="52" t="s">
        <v>1583</v>
      </c>
      <c r="G568" s="51" t="s">
        <v>1584</v>
      </c>
      <c r="H568" s="50" t="s">
        <v>0</v>
      </c>
      <c r="I568" s="48" t="s">
        <v>3</v>
      </c>
      <c r="J568" s="46"/>
      <c r="K568" s="45">
        <v>8</v>
      </c>
      <c r="L568" s="42">
        <f t="shared" si="118"/>
        <v>8</v>
      </c>
      <c r="M568" s="342" t="s">
        <v>34</v>
      </c>
      <c r="N568" s="38">
        <f t="shared" si="115"/>
        <v>5</v>
      </c>
      <c r="O568" s="35">
        <f t="shared" si="116"/>
        <v>40</v>
      </c>
      <c r="P568" s="33">
        <f t="shared" si="106"/>
        <v>331.1</v>
      </c>
      <c r="Q568" s="32">
        <f t="shared" si="121"/>
        <v>397.32</v>
      </c>
      <c r="R568" s="308"/>
      <c r="S568" s="308"/>
      <c r="U568" s="31" t="s">
        <v>1829</v>
      </c>
      <c r="V568" s="31" t="str">
        <f t="shared" si="122"/>
        <v>135369</v>
      </c>
      <c r="W568" s="31">
        <v>331.1</v>
      </c>
      <c r="X568" s="2"/>
      <c r="Y568" s="347"/>
    </row>
    <row r="569" spans="1:25" ht="15" customHeight="1" x14ac:dyDescent="0.35">
      <c r="A569" s="56" t="s">
        <v>280</v>
      </c>
      <c r="B569" s="55" t="s">
        <v>1528</v>
      </c>
      <c r="C569" s="57">
        <v>1000</v>
      </c>
      <c r="D569" s="57">
        <v>30</v>
      </c>
      <c r="E569" s="54">
        <v>57</v>
      </c>
      <c r="F569" s="52" t="s">
        <v>1585</v>
      </c>
      <c r="G569" s="51" t="s">
        <v>1586</v>
      </c>
      <c r="H569" s="50" t="s">
        <v>0</v>
      </c>
      <c r="I569" s="48" t="s">
        <v>3</v>
      </c>
      <c r="J569" s="46" t="s">
        <v>3</v>
      </c>
      <c r="K569" s="45">
        <v>8</v>
      </c>
      <c r="L569" s="42">
        <f t="shared" si="118"/>
        <v>8</v>
      </c>
      <c r="M569" s="342" t="s">
        <v>34</v>
      </c>
      <c r="N569" s="38">
        <f t="shared" si="115"/>
        <v>5</v>
      </c>
      <c r="O569" s="35">
        <f t="shared" si="116"/>
        <v>40</v>
      </c>
      <c r="P569" s="33">
        <f t="shared" si="106"/>
        <v>338.1</v>
      </c>
      <c r="Q569" s="32">
        <f t="shared" si="121"/>
        <v>405.72</v>
      </c>
      <c r="R569" s="308"/>
      <c r="S569" s="308"/>
      <c r="U569" s="31" t="s">
        <v>1829</v>
      </c>
      <c r="V569" s="31" t="str">
        <f t="shared" si="122"/>
        <v>135373</v>
      </c>
      <c r="W569" s="31">
        <v>338.1</v>
      </c>
      <c r="X569" s="2"/>
      <c r="Y569" s="347"/>
    </row>
    <row r="570" spans="1:25" ht="15" customHeight="1" x14ac:dyDescent="0.35">
      <c r="A570" s="56" t="s">
        <v>280</v>
      </c>
      <c r="B570" s="55" t="s">
        <v>1528</v>
      </c>
      <c r="C570" s="57">
        <v>1000</v>
      </c>
      <c r="D570" s="57">
        <v>30</v>
      </c>
      <c r="E570" s="54">
        <v>60</v>
      </c>
      <c r="F570" s="52" t="s">
        <v>1587</v>
      </c>
      <c r="G570" s="51" t="s">
        <v>1588</v>
      </c>
      <c r="H570" s="50" t="s">
        <v>0</v>
      </c>
      <c r="I570" s="48" t="s">
        <v>3</v>
      </c>
      <c r="J570" s="46" t="s">
        <v>3</v>
      </c>
      <c r="K570" s="45">
        <v>8</v>
      </c>
      <c r="L570" s="42">
        <f t="shared" si="118"/>
        <v>8</v>
      </c>
      <c r="M570" s="342" t="s">
        <v>34</v>
      </c>
      <c r="N570" s="38">
        <f t="shared" si="115"/>
        <v>5</v>
      </c>
      <c r="O570" s="35">
        <f t="shared" si="116"/>
        <v>40</v>
      </c>
      <c r="P570" s="33">
        <f t="shared" si="106"/>
        <v>339.9</v>
      </c>
      <c r="Q570" s="32">
        <f t="shared" si="121"/>
        <v>407.88</v>
      </c>
      <c r="R570" s="308"/>
      <c r="S570" s="308"/>
      <c r="U570" s="31" t="s">
        <v>1829</v>
      </c>
      <c r="V570" s="31" t="str">
        <f t="shared" si="122"/>
        <v>135380</v>
      </c>
      <c r="W570" s="31">
        <v>339.9</v>
      </c>
      <c r="X570" s="2"/>
      <c r="Y570" s="347"/>
    </row>
    <row r="571" spans="1:25" ht="15" customHeight="1" x14ac:dyDescent="0.35">
      <c r="A571" s="56" t="s">
        <v>280</v>
      </c>
      <c r="B571" s="55" t="s">
        <v>1528</v>
      </c>
      <c r="C571" s="57">
        <v>1000</v>
      </c>
      <c r="D571" s="57">
        <v>30</v>
      </c>
      <c r="E571" s="54">
        <v>64</v>
      </c>
      <c r="F571" s="52" t="s">
        <v>1589</v>
      </c>
      <c r="G571" s="51" t="s">
        <v>1590</v>
      </c>
      <c r="H571" s="50" t="s">
        <v>0</v>
      </c>
      <c r="I571" s="48" t="s">
        <v>3</v>
      </c>
      <c r="J571" s="46" t="s">
        <v>3</v>
      </c>
      <c r="K571" s="45">
        <v>7</v>
      </c>
      <c r="L571" s="42">
        <f t="shared" si="118"/>
        <v>7</v>
      </c>
      <c r="M571" s="342" t="s">
        <v>34</v>
      </c>
      <c r="N571" s="38">
        <f t="shared" si="115"/>
        <v>6</v>
      </c>
      <c r="O571" s="35">
        <f t="shared" si="116"/>
        <v>42</v>
      </c>
      <c r="P571" s="33">
        <f t="shared" si="106"/>
        <v>355.5</v>
      </c>
      <c r="Q571" s="32">
        <f t="shared" si="121"/>
        <v>426.6</v>
      </c>
      <c r="R571" s="308"/>
      <c r="S571" s="308"/>
      <c r="U571" s="31" t="s">
        <v>1829</v>
      </c>
      <c r="V571" s="31" t="str">
        <f t="shared" si="122"/>
        <v>135387</v>
      </c>
      <c r="W571" s="31">
        <v>355.5</v>
      </c>
      <c r="X571" s="2"/>
      <c r="Y571" s="347"/>
    </row>
    <row r="572" spans="1:25" ht="15" customHeight="1" x14ac:dyDescent="0.35">
      <c r="A572" s="56" t="s">
        <v>280</v>
      </c>
      <c r="B572" s="55" t="s">
        <v>1528</v>
      </c>
      <c r="C572" s="57">
        <v>1000</v>
      </c>
      <c r="D572" s="57">
        <v>30</v>
      </c>
      <c r="E572" s="54">
        <v>76</v>
      </c>
      <c r="F572" s="52" t="s">
        <v>1591</v>
      </c>
      <c r="G572" s="51" t="s">
        <v>1592</v>
      </c>
      <c r="H572" s="50" t="s">
        <v>0</v>
      </c>
      <c r="I572" s="48" t="s">
        <v>3</v>
      </c>
      <c r="J572" s="46" t="s">
        <v>3</v>
      </c>
      <c r="K572" s="45">
        <v>6</v>
      </c>
      <c r="L572" s="42">
        <f t="shared" si="118"/>
        <v>6</v>
      </c>
      <c r="M572" s="342" t="s">
        <v>34</v>
      </c>
      <c r="N572" s="38">
        <f t="shared" si="115"/>
        <v>7</v>
      </c>
      <c r="O572" s="35">
        <f t="shared" si="116"/>
        <v>42</v>
      </c>
      <c r="P572" s="33">
        <f t="shared" si="106"/>
        <v>389</v>
      </c>
      <c r="Q572" s="32">
        <f t="shared" si="121"/>
        <v>466.8</v>
      </c>
      <c r="R572" s="308"/>
      <c r="S572" s="308"/>
      <c r="U572" s="31" t="s">
        <v>1829</v>
      </c>
      <c r="V572" s="31" t="str">
        <f t="shared" si="122"/>
        <v>135395</v>
      </c>
      <c r="W572" s="31">
        <v>389</v>
      </c>
      <c r="X572" s="2"/>
      <c r="Y572" s="347"/>
    </row>
    <row r="573" spans="1:25" ht="15" customHeight="1" x14ac:dyDescent="0.35">
      <c r="A573" s="56" t="s">
        <v>280</v>
      </c>
      <c r="B573" s="55" t="s">
        <v>1528</v>
      </c>
      <c r="C573" s="57">
        <v>1000</v>
      </c>
      <c r="D573" s="57">
        <v>30</v>
      </c>
      <c r="E573" s="54">
        <v>89</v>
      </c>
      <c r="F573" s="52" t="s">
        <v>1593</v>
      </c>
      <c r="G573" s="51" t="s">
        <v>1594</v>
      </c>
      <c r="H573" s="50" t="s">
        <v>0</v>
      </c>
      <c r="I573" s="48" t="s">
        <v>3</v>
      </c>
      <c r="J573" s="46" t="s">
        <v>3</v>
      </c>
      <c r="K573" s="45">
        <v>6</v>
      </c>
      <c r="L573" s="42">
        <f t="shared" si="118"/>
        <v>6</v>
      </c>
      <c r="M573" s="342" t="s">
        <v>34</v>
      </c>
      <c r="N573" s="38">
        <f t="shared" si="115"/>
        <v>7</v>
      </c>
      <c r="O573" s="35">
        <f t="shared" si="116"/>
        <v>42</v>
      </c>
      <c r="P573" s="33">
        <f t="shared" si="106"/>
        <v>448.6</v>
      </c>
      <c r="Q573" s="32">
        <f t="shared" si="121"/>
        <v>538.32000000000005</v>
      </c>
      <c r="R573" s="308"/>
      <c r="S573" s="308"/>
      <c r="U573" s="31" t="s">
        <v>1829</v>
      </c>
      <c r="V573" s="31" t="str">
        <f t="shared" si="122"/>
        <v>135402</v>
      </c>
      <c r="W573" s="31">
        <v>448.6</v>
      </c>
      <c r="X573" s="2"/>
      <c r="Y573" s="347"/>
    </row>
    <row r="574" spans="1:25" ht="15" customHeight="1" x14ac:dyDescent="0.35">
      <c r="A574" s="56" t="s">
        <v>280</v>
      </c>
      <c r="B574" s="55" t="s">
        <v>1528</v>
      </c>
      <c r="C574" s="57">
        <v>1000</v>
      </c>
      <c r="D574" s="57">
        <v>30</v>
      </c>
      <c r="E574" s="54">
        <v>108</v>
      </c>
      <c r="F574" s="52" t="s">
        <v>1595</v>
      </c>
      <c r="G574" s="51" t="s">
        <v>1596</v>
      </c>
      <c r="H574" s="50" t="s">
        <v>0</v>
      </c>
      <c r="I574" s="48" t="s">
        <v>3</v>
      </c>
      <c r="J574" s="46" t="s">
        <v>3</v>
      </c>
      <c r="K574" s="45">
        <v>5</v>
      </c>
      <c r="L574" s="42">
        <f t="shared" si="118"/>
        <v>5</v>
      </c>
      <c r="M574" s="342" t="s">
        <v>34</v>
      </c>
      <c r="N574" s="38">
        <f t="shared" si="115"/>
        <v>8</v>
      </c>
      <c r="O574" s="35">
        <f t="shared" si="116"/>
        <v>40</v>
      </c>
      <c r="P574" s="33">
        <f t="shared" si="106"/>
        <v>621.70000000000005</v>
      </c>
      <c r="Q574" s="32">
        <f t="shared" si="121"/>
        <v>746.04</v>
      </c>
      <c r="R574" s="308"/>
      <c r="S574" s="308"/>
      <c r="U574" s="31" t="s">
        <v>1829</v>
      </c>
      <c r="V574" s="31" t="str">
        <f t="shared" si="122"/>
        <v>135409</v>
      </c>
      <c r="W574" s="31">
        <v>621.70000000000005</v>
      </c>
      <c r="X574" s="2"/>
      <c r="Y574" s="347"/>
    </row>
    <row r="575" spans="1:25" ht="15" customHeight="1" x14ac:dyDescent="0.35">
      <c r="A575" s="56" t="s">
        <v>280</v>
      </c>
      <c r="B575" s="55" t="s">
        <v>1528</v>
      </c>
      <c r="C575" s="57">
        <v>1000</v>
      </c>
      <c r="D575" s="57">
        <v>30</v>
      </c>
      <c r="E575" s="54">
        <v>114</v>
      </c>
      <c r="F575" s="52" t="s">
        <v>1597</v>
      </c>
      <c r="G575" s="51" t="s">
        <v>1598</v>
      </c>
      <c r="H575" s="50" t="s">
        <v>0</v>
      </c>
      <c r="I575" s="48" t="s">
        <v>3</v>
      </c>
      <c r="J575" s="46" t="s">
        <v>3</v>
      </c>
      <c r="K575" s="45">
        <v>5</v>
      </c>
      <c r="L575" s="42">
        <f t="shared" si="118"/>
        <v>5</v>
      </c>
      <c r="M575" s="342" t="s">
        <v>34</v>
      </c>
      <c r="N575" s="38">
        <f t="shared" si="115"/>
        <v>8</v>
      </c>
      <c r="O575" s="35">
        <f t="shared" si="116"/>
        <v>40</v>
      </c>
      <c r="P575" s="33">
        <f t="shared" si="106"/>
        <v>641.1</v>
      </c>
      <c r="Q575" s="32">
        <f t="shared" si="121"/>
        <v>769.32</v>
      </c>
      <c r="R575" s="308"/>
      <c r="S575" s="308"/>
      <c r="U575" s="31" t="s">
        <v>1829</v>
      </c>
      <c r="V575" s="31" t="str">
        <f t="shared" si="122"/>
        <v>135416</v>
      </c>
      <c r="W575" s="31">
        <v>641.1</v>
      </c>
      <c r="X575" s="2"/>
      <c r="Y575" s="347"/>
    </row>
    <row r="576" spans="1:25" ht="15" customHeight="1" x14ac:dyDescent="0.35">
      <c r="A576" s="56" t="s">
        <v>280</v>
      </c>
      <c r="B576" s="55" t="s">
        <v>1528</v>
      </c>
      <c r="C576" s="57">
        <v>1000</v>
      </c>
      <c r="D576" s="57">
        <v>30</v>
      </c>
      <c r="E576" s="54">
        <v>133</v>
      </c>
      <c r="F576" s="52" t="s">
        <v>1599</v>
      </c>
      <c r="G576" s="51" t="s">
        <v>1600</v>
      </c>
      <c r="H576" s="50" t="s">
        <v>0</v>
      </c>
      <c r="I576" s="48" t="s">
        <v>3</v>
      </c>
      <c r="J576" s="46" t="s">
        <v>3</v>
      </c>
      <c r="K576" s="45">
        <v>4</v>
      </c>
      <c r="L576" s="42">
        <f t="shared" si="118"/>
        <v>4</v>
      </c>
      <c r="M576" s="342" t="s">
        <v>34</v>
      </c>
      <c r="N576" s="38">
        <f t="shared" si="115"/>
        <v>10</v>
      </c>
      <c r="O576" s="35">
        <f t="shared" si="116"/>
        <v>40</v>
      </c>
      <c r="P576" s="33">
        <f t="shared" si="106"/>
        <v>655.8</v>
      </c>
      <c r="Q576" s="32">
        <f t="shared" si="121"/>
        <v>786.96</v>
      </c>
      <c r="R576" s="308"/>
      <c r="S576" s="308"/>
      <c r="U576" s="31" t="s">
        <v>1829</v>
      </c>
      <c r="V576" s="31" t="str">
        <f t="shared" si="122"/>
        <v>135423</v>
      </c>
      <c r="W576" s="31">
        <v>655.8</v>
      </c>
      <c r="X576" s="2"/>
      <c r="Y576" s="347"/>
    </row>
    <row r="577" spans="1:25" ht="15" customHeight="1" x14ac:dyDescent="0.35">
      <c r="A577" s="56" t="s">
        <v>280</v>
      </c>
      <c r="B577" s="55" t="s">
        <v>1528</v>
      </c>
      <c r="C577" s="57">
        <v>1000</v>
      </c>
      <c r="D577" s="57">
        <v>30</v>
      </c>
      <c r="E577" s="54">
        <v>159</v>
      </c>
      <c r="F577" s="52" t="s">
        <v>1601</v>
      </c>
      <c r="G577" s="51" t="s">
        <v>1602</v>
      </c>
      <c r="H577" s="50" t="s">
        <v>0</v>
      </c>
      <c r="I577" s="48" t="s">
        <v>3</v>
      </c>
      <c r="J577" s="46" t="s">
        <v>3</v>
      </c>
      <c r="K577" s="45">
        <v>4</v>
      </c>
      <c r="L577" s="42">
        <f t="shared" si="118"/>
        <v>4</v>
      </c>
      <c r="M577" s="342" t="s">
        <v>34</v>
      </c>
      <c r="N577" s="38">
        <f t="shared" si="115"/>
        <v>10</v>
      </c>
      <c r="O577" s="35">
        <f t="shared" si="116"/>
        <v>40</v>
      </c>
      <c r="P577" s="33">
        <f t="shared" si="106"/>
        <v>735.5</v>
      </c>
      <c r="Q577" s="32">
        <f t="shared" si="121"/>
        <v>882.6</v>
      </c>
      <c r="R577" s="308"/>
      <c r="S577" s="308"/>
      <c r="U577" s="31" t="s">
        <v>1829</v>
      </c>
      <c r="V577" s="31" t="str">
        <f t="shared" si="122"/>
        <v>135430</v>
      </c>
      <c r="W577" s="31">
        <v>735.5</v>
      </c>
      <c r="X577" s="2"/>
      <c r="Y577" s="347"/>
    </row>
    <row r="578" spans="1:25" ht="15" customHeight="1" x14ac:dyDescent="0.35">
      <c r="A578" s="56" t="s">
        <v>280</v>
      </c>
      <c r="B578" s="55" t="s">
        <v>1528</v>
      </c>
      <c r="C578" s="57">
        <v>1000</v>
      </c>
      <c r="D578" s="57">
        <v>30</v>
      </c>
      <c r="E578" s="54">
        <v>169</v>
      </c>
      <c r="F578" s="52" t="s">
        <v>1929</v>
      </c>
      <c r="G578" s="51" t="s">
        <v>1930</v>
      </c>
      <c r="H578" s="50" t="s">
        <v>0</v>
      </c>
      <c r="I578" s="48" t="s">
        <v>3</v>
      </c>
      <c r="J578" s="46"/>
      <c r="K578" s="45">
        <v>4</v>
      </c>
      <c r="L578" s="42">
        <f t="shared" si="118"/>
        <v>4</v>
      </c>
      <c r="M578" s="344" t="s">
        <v>34</v>
      </c>
      <c r="N578" s="38">
        <f t="shared" si="115"/>
        <v>10</v>
      </c>
      <c r="O578" s="35">
        <f t="shared" si="116"/>
        <v>40</v>
      </c>
      <c r="P578" s="33">
        <f t="shared" si="106"/>
        <v>0</v>
      </c>
      <c r="Q578" s="32"/>
      <c r="R578" s="308"/>
      <c r="S578" s="308"/>
      <c r="U578" s="31"/>
      <c r="V578" s="31"/>
      <c r="W578" s="31">
        <v>0</v>
      </c>
      <c r="X578" s="2"/>
      <c r="Y578" s="347"/>
    </row>
    <row r="579" spans="1:25" ht="15" customHeight="1" x14ac:dyDescent="0.35">
      <c r="A579" s="56" t="s">
        <v>280</v>
      </c>
      <c r="B579" s="55" t="s">
        <v>1528</v>
      </c>
      <c r="C579" s="57">
        <v>1000</v>
      </c>
      <c r="D579" s="57">
        <v>30</v>
      </c>
      <c r="E579" s="54">
        <v>219</v>
      </c>
      <c r="F579" s="52" t="s">
        <v>1603</v>
      </c>
      <c r="G579" s="51" t="s">
        <v>1604</v>
      </c>
      <c r="H579" s="50" t="s">
        <v>0</v>
      </c>
      <c r="I579" s="48" t="s">
        <v>3</v>
      </c>
      <c r="J579" s="46"/>
      <c r="K579" s="45">
        <v>3</v>
      </c>
      <c r="L579" s="42">
        <f t="shared" si="118"/>
        <v>3</v>
      </c>
      <c r="M579" s="342" t="s">
        <v>34</v>
      </c>
      <c r="N579" s="38">
        <f t="shared" si="115"/>
        <v>14</v>
      </c>
      <c r="O579" s="35">
        <f t="shared" si="116"/>
        <v>42</v>
      </c>
      <c r="P579" s="33">
        <f t="shared" si="106"/>
        <v>980.1</v>
      </c>
      <c r="Q579" s="32">
        <f t="shared" ref="Q579:Q593" si="123">ROUND(P579*1.2,2)</f>
        <v>1176.1199999999999</v>
      </c>
      <c r="R579" s="308"/>
      <c r="S579" s="308"/>
      <c r="U579" s="31" t="s">
        <v>1829</v>
      </c>
      <c r="V579" s="31" t="str">
        <f t="shared" ref="V579:V593" si="124">TEXT(F579,0)</f>
        <v>135444</v>
      </c>
      <c r="W579" s="31">
        <v>980.1</v>
      </c>
      <c r="X579" s="2"/>
      <c r="Y579" s="347"/>
    </row>
    <row r="580" spans="1:25" ht="15" customHeight="1" x14ac:dyDescent="0.35">
      <c r="A580" s="56" t="s">
        <v>280</v>
      </c>
      <c r="B580" s="55" t="s">
        <v>1528</v>
      </c>
      <c r="C580" s="57">
        <v>1000</v>
      </c>
      <c r="D580" s="57">
        <v>30</v>
      </c>
      <c r="E580" s="54">
        <v>273</v>
      </c>
      <c r="F580" s="52" t="s">
        <v>1605</v>
      </c>
      <c r="G580" s="51" t="s">
        <v>1606</v>
      </c>
      <c r="H580" s="50" t="s">
        <v>0</v>
      </c>
      <c r="I580" s="48" t="s">
        <v>3</v>
      </c>
      <c r="J580" s="46"/>
      <c r="K580" s="45">
        <v>2</v>
      </c>
      <c r="L580" s="42">
        <f t="shared" si="118"/>
        <v>2</v>
      </c>
      <c r="M580" s="342" t="s">
        <v>34</v>
      </c>
      <c r="N580" s="38">
        <f t="shared" si="115"/>
        <v>20</v>
      </c>
      <c r="O580" s="35">
        <f t="shared" si="116"/>
        <v>40</v>
      </c>
      <c r="P580" s="33">
        <f t="shared" si="106"/>
        <v>1348.8</v>
      </c>
      <c r="Q580" s="32">
        <f t="shared" si="123"/>
        <v>1618.56</v>
      </c>
      <c r="R580" s="308"/>
      <c r="S580" s="308"/>
      <c r="U580" s="31" t="s">
        <v>1829</v>
      </c>
      <c r="V580" s="31" t="str">
        <f t="shared" si="124"/>
        <v>135449</v>
      </c>
      <c r="W580" s="31">
        <v>1348.8</v>
      </c>
      <c r="X580" s="2"/>
      <c r="Y580" s="347"/>
    </row>
    <row r="581" spans="1:25" ht="15" customHeight="1" x14ac:dyDescent="0.35">
      <c r="A581" s="56" t="s">
        <v>280</v>
      </c>
      <c r="B581" s="55" t="s">
        <v>1528</v>
      </c>
      <c r="C581" s="57">
        <v>1000</v>
      </c>
      <c r="D581" s="54">
        <v>40</v>
      </c>
      <c r="E581" s="54">
        <v>18</v>
      </c>
      <c r="F581" s="52" t="s">
        <v>1607</v>
      </c>
      <c r="G581" s="51" t="s">
        <v>1608</v>
      </c>
      <c r="H581" s="50" t="s">
        <v>0</v>
      </c>
      <c r="I581" s="48" t="s">
        <v>3</v>
      </c>
      <c r="J581" s="46"/>
      <c r="K581" s="45">
        <v>9</v>
      </c>
      <c r="L581" s="42">
        <f t="shared" si="118"/>
        <v>9</v>
      </c>
      <c r="M581" s="342" t="s">
        <v>34</v>
      </c>
      <c r="N581" s="38">
        <f t="shared" si="115"/>
        <v>5</v>
      </c>
      <c r="O581" s="35">
        <f t="shared" si="116"/>
        <v>45</v>
      </c>
      <c r="P581" s="33">
        <f t="shared" si="106"/>
        <v>328.2</v>
      </c>
      <c r="Q581" s="32">
        <f t="shared" si="123"/>
        <v>393.84</v>
      </c>
      <c r="R581" s="308"/>
      <c r="S581" s="308"/>
      <c r="U581" s="31" t="s">
        <v>1829</v>
      </c>
      <c r="V581" s="31" t="str">
        <f t="shared" si="124"/>
        <v>135325</v>
      </c>
      <c r="W581" s="31">
        <v>328.2</v>
      </c>
      <c r="X581" s="2"/>
      <c r="Y581" s="347"/>
    </row>
    <row r="582" spans="1:25" ht="15" customHeight="1" x14ac:dyDescent="0.35">
      <c r="A582" s="56" t="s">
        <v>280</v>
      </c>
      <c r="B582" s="55" t="s">
        <v>1528</v>
      </c>
      <c r="C582" s="57">
        <v>1000</v>
      </c>
      <c r="D582" s="57">
        <v>40</v>
      </c>
      <c r="E582" s="54">
        <v>21</v>
      </c>
      <c r="F582" s="52" t="s">
        <v>1609</v>
      </c>
      <c r="G582" s="51" t="s">
        <v>1610</v>
      </c>
      <c r="H582" s="50" t="s">
        <v>0</v>
      </c>
      <c r="I582" s="48" t="s">
        <v>3</v>
      </c>
      <c r="J582" s="46"/>
      <c r="K582" s="45">
        <v>9</v>
      </c>
      <c r="L582" s="42">
        <f t="shared" si="118"/>
        <v>9</v>
      </c>
      <c r="M582" s="342" t="s">
        <v>34</v>
      </c>
      <c r="N582" s="38">
        <f t="shared" si="115"/>
        <v>5</v>
      </c>
      <c r="O582" s="35">
        <f t="shared" si="116"/>
        <v>45</v>
      </c>
      <c r="P582" s="33">
        <f t="shared" si="106"/>
        <v>339.9</v>
      </c>
      <c r="Q582" s="32">
        <f t="shared" si="123"/>
        <v>407.88</v>
      </c>
      <c r="R582" s="308"/>
      <c r="S582" s="308"/>
      <c r="U582" s="31" t="s">
        <v>1829</v>
      </c>
      <c r="V582" s="31" t="str">
        <f t="shared" si="124"/>
        <v>135329</v>
      </c>
      <c r="W582" s="31">
        <v>339.9</v>
      </c>
      <c r="X582" s="2"/>
      <c r="Y582" s="347"/>
    </row>
    <row r="583" spans="1:25" ht="15" customHeight="1" x14ac:dyDescent="0.35">
      <c r="A583" s="56" t="s">
        <v>280</v>
      </c>
      <c r="B583" s="55" t="s">
        <v>1528</v>
      </c>
      <c r="C583" s="57">
        <v>1000</v>
      </c>
      <c r="D583" s="57">
        <v>40</v>
      </c>
      <c r="E583" s="54">
        <v>25</v>
      </c>
      <c r="F583" s="52" t="s">
        <v>1611</v>
      </c>
      <c r="G583" s="51" t="s">
        <v>1612</v>
      </c>
      <c r="H583" s="50" t="s">
        <v>0</v>
      </c>
      <c r="I583" s="48" t="s">
        <v>3</v>
      </c>
      <c r="J583" s="46"/>
      <c r="K583" s="45">
        <v>9</v>
      </c>
      <c r="L583" s="42">
        <f t="shared" si="118"/>
        <v>9</v>
      </c>
      <c r="M583" s="342" t="s">
        <v>34</v>
      </c>
      <c r="N583" s="38">
        <f t="shared" si="115"/>
        <v>5</v>
      </c>
      <c r="O583" s="35">
        <f t="shared" si="116"/>
        <v>45</v>
      </c>
      <c r="P583" s="33">
        <f t="shared" si="106"/>
        <v>392.9</v>
      </c>
      <c r="Q583" s="32">
        <f t="shared" si="123"/>
        <v>471.48</v>
      </c>
      <c r="R583" s="308"/>
      <c r="S583" s="308"/>
      <c r="U583" s="31" t="s">
        <v>1829</v>
      </c>
      <c r="V583" s="31" t="str">
        <f t="shared" si="124"/>
        <v>135333</v>
      </c>
      <c r="W583" s="31">
        <v>392.9</v>
      </c>
      <c r="X583" s="2"/>
      <c r="Y583" s="347"/>
    </row>
    <row r="584" spans="1:25" ht="15" customHeight="1" x14ac:dyDescent="0.35">
      <c r="A584" s="56" t="s">
        <v>280</v>
      </c>
      <c r="B584" s="55" t="s">
        <v>1528</v>
      </c>
      <c r="C584" s="57">
        <v>1000</v>
      </c>
      <c r="D584" s="57">
        <v>40</v>
      </c>
      <c r="E584" s="54">
        <v>28</v>
      </c>
      <c r="F584" s="52" t="s">
        <v>1613</v>
      </c>
      <c r="G584" s="51" t="s">
        <v>1614</v>
      </c>
      <c r="H584" s="50" t="s">
        <v>0</v>
      </c>
      <c r="I584" s="48" t="s">
        <v>3</v>
      </c>
      <c r="J584" s="46"/>
      <c r="K584" s="45">
        <v>9</v>
      </c>
      <c r="L584" s="42">
        <f t="shared" si="118"/>
        <v>9</v>
      </c>
      <c r="M584" s="342" t="s">
        <v>34</v>
      </c>
      <c r="N584" s="38">
        <f t="shared" si="115"/>
        <v>5</v>
      </c>
      <c r="O584" s="35">
        <f t="shared" si="116"/>
        <v>45</v>
      </c>
      <c r="P584" s="33">
        <f t="shared" si="106"/>
        <v>404.8</v>
      </c>
      <c r="Q584" s="32">
        <f t="shared" si="123"/>
        <v>485.76</v>
      </c>
      <c r="R584" s="308"/>
      <c r="S584" s="308"/>
      <c r="U584" s="31" t="s">
        <v>1829</v>
      </c>
      <c r="V584" s="31" t="str">
        <f t="shared" si="124"/>
        <v>135338</v>
      </c>
      <c r="W584" s="31">
        <v>404.8</v>
      </c>
      <c r="X584" s="2"/>
      <c r="Y584" s="347"/>
    </row>
    <row r="585" spans="1:25" ht="15" customHeight="1" x14ac:dyDescent="0.35">
      <c r="A585" s="56" t="s">
        <v>280</v>
      </c>
      <c r="B585" s="55" t="s">
        <v>1528</v>
      </c>
      <c r="C585" s="57">
        <v>1000</v>
      </c>
      <c r="D585" s="57">
        <v>40</v>
      </c>
      <c r="E585" s="54">
        <v>32</v>
      </c>
      <c r="F585" s="52" t="s">
        <v>1615</v>
      </c>
      <c r="G585" s="51" t="s">
        <v>1616</v>
      </c>
      <c r="H585" s="50" t="s">
        <v>0</v>
      </c>
      <c r="I585" s="48" t="s">
        <v>3</v>
      </c>
      <c r="J585" s="46"/>
      <c r="K585" s="45">
        <v>8</v>
      </c>
      <c r="L585" s="42">
        <f t="shared" si="118"/>
        <v>8</v>
      </c>
      <c r="M585" s="342" t="s">
        <v>34</v>
      </c>
      <c r="N585" s="38">
        <f t="shared" si="115"/>
        <v>5</v>
      </c>
      <c r="O585" s="35">
        <f t="shared" si="116"/>
        <v>40</v>
      </c>
      <c r="P585" s="33">
        <f t="shared" si="106"/>
        <v>425.9</v>
      </c>
      <c r="Q585" s="32">
        <f t="shared" si="123"/>
        <v>511.08</v>
      </c>
      <c r="R585" s="308"/>
      <c r="S585" s="308"/>
      <c r="U585" s="31" t="s">
        <v>1829</v>
      </c>
      <c r="V585" s="31" t="str">
        <f t="shared" si="124"/>
        <v>135343</v>
      </c>
      <c r="W585" s="31">
        <v>425.9</v>
      </c>
      <c r="X585" s="2"/>
      <c r="Y585" s="347"/>
    </row>
    <row r="586" spans="1:25" ht="15" customHeight="1" x14ac:dyDescent="0.35">
      <c r="A586" s="56" t="s">
        <v>280</v>
      </c>
      <c r="B586" s="55" t="s">
        <v>1528</v>
      </c>
      <c r="C586" s="57">
        <v>1000</v>
      </c>
      <c r="D586" s="57">
        <v>40</v>
      </c>
      <c r="E586" s="54">
        <v>35</v>
      </c>
      <c r="F586" s="52" t="s">
        <v>1617</v>
      </c>
      <c r="G586" s="51" t="s">
        <v>1618</v>
      </c>
      <c r="H586" s="50" t="s">
        <v>0</v>
      </c>
      <c r="I586" s="48" t="s">
        <v>3</v>
      </c>
      <c r="J586" s="46" t="s">
        <v>3</v>
      </c>
      <c r="K586" s="45">
        <v>8</v>
      </c>
      <c r="L586" s="42">
        <f t="shared" si="118"/>
        <v>8</v>
      </c>
      <c r="M586" s="342" t="s">
        <v>34</v>
      </c>
      <c r="N586" s="38">
        <f t="shared" si="115"/>
        <v>5</v>
      </c>
      <c r="O586" s="35">
        <f t="shared" si="116"/>
        <v>40</v>
      </c>
      <c r="P586" s="33">
        <f t="shared" si="106"/>
        <v>427</v>
      </c>
      <c r="Q586" s="32">
        <f t="shared" si="123"/>
        <v>512.4</v>
      </c>
      <c r="R586" s="308"/>
      <c r="S586" s="308"/>
      <c r="U586" s="31" t="s">
        <v>1829</v>
      </c>
      <c r="V586" s="31" t="str">
        <f t="shared" si="124"/>
        <v>135348</v>
      </c>
      <c r="W586" s="31">
        <v>427</v>
      </c>
      <c r="X586" s="2"/>
      <c r="Y586" s="347"/>
    </row>
    <row r="587" spans="1:25" ht="15" customHeight="1" x14ac:dyDescent="0.35">
      <c r="A587" s="56" t="s">
        <v>280</v>
      </c>
      <c r="B587" s="55" t="s">
        <v>1528</v>
      </c>
      <c r="C587" s="57">
        <v>1000</v>
      </c>
      <c r="D587" s="57">
        <v>40</v>
      </c>
      <c r="E587" s="54">
        <v>38</v>
      </c>
      <c r="F587" s="52" t="s">
        <v>1619</v>
      </c>
      <c r="G587" s="51" t="s">
        <v>1620</v>
      </c>
      <c r="H587" s="50" t="s">
        <v>0</v>
      </c>
      <c r="I587" s="48" t="s">
        <v>3</v>
      </c>
      <c r="J587" s="46"/>
      <c r="K587" s="45">
        <v>8</v>
      </c>
      <c r="L587" s="42">
        <f t="shared" si="118"/>
        <v>8</v>
      </c>
      <c r="M587" s="342" t="s">
        <v>34</v>
      </c>
      <c r="N587" s="38">
        <f t="shared" si="115"/>
        <v>5</v>
      </c>
      <c r="O587" s="35">
        <f t="shared" si="116"/>
        <v>40</v>
      </c>
      <c r="P587" s="33">
        <f t="shared" si="106"/>
        <v>433.4</v>
      </c>
      <c r="Q587" s="32">
        <f t="shared" si="123"/>
        <v>520.08000000000004</v>
      </c>
      <c r="R587" s="308"/>
      <c r="S587" s="308"/>
      <c r="U587" s="31" t="s">
        <v>1829</v>
      </c>
      <c r="V587" s="31" t="str">
        <f t="shared" si="124"/>
        <v>135353</v>
      </c>
      <c r="W587" s="31">
        <v>433.4</v>
      </c>
      <c r="X587" s="2"/>
      <c r="Y587" s="347"/>
    </row>
    <row r="588" spans="1:25" ht="15" customHeight="1" x14ac:dyDescent="0.35">
      <c r="A588" s="56" t="s">
        <v>280</v>
      </c>
      <c r="B588" s="55" t="s">
        <v>1528</v>
      </c>
      <c r="C588" s="57">
        <v>1000</v>
      </c>
      <c r="D588" s="57">
        <v>40</v>
      </c>
      <c r="E588" s="54">
        <v>42</v>
      </c>
      <c r="F588" s="52" t="s">
        <v>1621</v>
      </c>
      <c r="G588" s="51" t="s">
        <v>1622</v>
      </c>
      <c r="H588" s="50" t="s">
        <v>0</v>
      </c>
      <c r="I588" s="48" t="s">
        <v>3</v>
      </c>
      <c r="J588" s="46" t="s">
        <v>3</v>
      </c>
      <c r="K588" s="45">
        <v>7</v>
      </c>
      <c r="L588" s="42">
        <f t="shared" si="118"/>
        <v>7</v>
      </c>
      <c r="M588" s="342" t="s">
        <v>34</v>
      </c>
      <c r="N588" s="38">
        <f t="shared" si="115"/>
        <v>6</v>
      </c>
      <c r="O588" s="35">
        <f t="shared" si="116"/>
        <v>42</v>
      </c>
      <c r="P588" s="33">
        <f t="shared" si="106"/>
        <v>437.4</v>
      </c>
      <c r="Q588" s="32">
        <f t="shared" si="123"/>
        <v>524.88</v>
      </c>
      <c r="R588" s="308"/>
      <c r="S588" s="308"/>
      <c r="U588" s="31" t="s">
        <v>1829</v>
      </c>
      <c r="V588" s="31" t="str">
        <f t="shared" si="124"/>
        <v>135358</v>
      </c>
      <c r="W588" s="31">
        <v>437.4</v>
      </c>
      <c r="X588" s="2"/>
      <c r="Y588" s="347"/>
    </row>
    <row r="589" spans="1:25" ht="15" customHeight="1" x14ac:dyDescent="0.35">
      <c r="A589" s="56" t="s">
        <v>280</v>
      </c>
      <c r="B589" s="55" t="s">
        <v>1528</v>
      </c>
      <c r="C589" s="57">
        <v>1000</v>
      </c>
      <c r="D589" s="57">
        <v>40</v>
      </c>
      <c r="E589" s="54">
        <v>45</v>
      </c>
      <c r="F589" s="52" t="s">
        <v>1623</v>
      </c>
      <c r="G589" s="51" t="s">
        <v>1624</v>
      </c>
      <c r="H589" s="50" t="s">
        <v>0</v>
      </c>
      <c r="I589" s="48" t="s">
        <v>3</v>
      </c>
      <c r="J589" s="46" t="s">
        <v>3</v>
      </c>
      <c r="K589" s="45">
        <v>7</v>
      </c>
      <c r="L589" s="42">
        <f t="shared" si="118"/>
        <v>7</v>
      </c>
      <c r="M589" s="342" t="s">
        <v>34</v>
      </c>
      <c r="N589" s="38">
        <f t="shared" si="115"/>
        <v>6</v>
      </c>
      <c r="O589" s="35">
        <f t="shared" si="116"/>
        <v>42</v>
      </c>
      <c r="P589" s="33">
        <f t="shared" si="106"/>
        <v>446.8</v>
      </c>
      <c r="Q589" s="32">
        <f t="shared" si="123"/>
        <v>536.16</v>
      </c>
      <c r="R589" s="308"/>
      <c r="S589" s="308"/>
      <c r="U589" s="31" t="s">
        <v>1829</v>
      </c>
      <c r="V589" s="31" t="str">
        <f t="shared" si="124"/>
        <v>135362</v>
      </c>
      <c r="W589" s="31">
        <v>446.8</v>
      </c>
      <c r="X589" s="2"/>
      <c r="Y589" s="347"/>
    </row>
    <row r="590" spans="1:25" ht="15" customHeight="1" x14ac:dyDescent="0.35">
      <c r="A590" s="56" t="s">
        <v>280</v>
      </c>
      <c r="B590" s="55" t="s">
        <v>1528</v>
      </c>
      <c r="C590" s="57">
        <v>1000</v>
      </c>
      <c r="D590" s="57">
        <v>40</v>
      </c>
      <c r="E590" s="54">
        <v>48</v>
      </c>
      <c r="F590" s="52" t="s">
        <v>1625</v>
      </c>
      <c r="G590" s="51" t="s">
        <v>1626</v>
      </c>
      <c r="H590" s="50" t="s">
        <v>0</v>
      </c>
      <c r="I590" s="48" t="s">
        <v>3</v>
      </c>
      <c r="J590" s="46" t="s">
        <v>3</v>
      </c>
      <c r="K590" s="45">
        <v>7</v>
      </c>
      <c r="L590" s="42">
        <f t="shared" si="118"/>
        <v>7</v>
      </c>
      <c r="M590" s="342" t="s">
        <v>34</v>
      </c>
      <c r="N590" s="38">
        <f t="shared" si="115"/>
        <v>6</v>
      </c>
      <c r="O590" s="35">
        <f t="shared" si="116"/>
        <v>42</v>
      </c>
      <c r="P590" s="33">
        <f t="shared" si="106"/>
        <v>457.4</v>
      </c>
      <c r="Q590" s="32">
        <f t="shared" si="123"/>
        <v>548.88</v>
      </c>
      <c r="R590" s="308"/>
      <c r="S590" s="308"/>
      <c r="U590" s="31" t="s">
        <v>1829</v>
      </c>
      <c r="V590" s="31" t="str">
        <f t="shared" si="124"/>
        <v>135366</v>
      </c>
      <c r="W590" s="31">
        <v>457.4</v>
      </c>
      <c r="X590" s="2"/>
      <c r="Y590" s="347"/>
    </row>
    <row r="591" spans="1:25" ht="15" customHeight="1" x14ac:dyDescent="0.35">
      <c r="A591" s="56" t="s">
        <v>280</v>
      </c>
      <c r="B591" s="55" t="s">
        <v>1528</v>
      </c>
      <c r="C591" s="57">
        <v>1000</v>
      </c>
      <c r="D591" s="57">
        <v>40</v>
      </c>
      <c r="E591" s="54">
        <v>54</v>
      </c>
      <c r="F591" s="52" t="s">
        <v>1627</v>
      </c>
      <c r="G591" s="51" t="s">
        <v>1628</v>
      </c>
      <c r="H591" s="50" t="s">
        <v>0</v>
      </c>
      <c r="I591" s="48" t="s">
        <v>3</v>
      </c>
      <c r="J591" s="46"/>
      <c r="K591" s="45">
        <v>7</v>
      </c>
      <c r="L591" s="42">
        <f t="shared" si="118"/>
        <v>7</v>
      </c>
      <c r="M591" s="342" t="s">
        <v>34</v>
      </c>
      <c r="N591" s="38">
        <f t="shared" si="115"/>
        <v>6</v>
      </c>
      <c r="O591" s="35">
        <f t="shared" si="116"/>
        <v>42</v>
      </c>
      <c r="P591" s="33">
        <f t="shared" si="106"/>
        <v>467.9</v>
      </c>
      <c r="Q591" s="32">
        <f t="shared" si="123"/>
        <v>561.48</v>
      </c>
      <c r="R591" s="308"/>
      <c r="S591" s="308"/>
      <c r="U591" s="31" t="s">
        <v>1829</v>
      </c>
      <c r="V591" s="31" t="str">
        <f t="shared" si="124"/>
        <v>135370</v>
      </c>
      <c r="W591" s="31">
        <v>467.9</v>
      </c>
      <c r="X591" s="2"/>
      <c r="Y591" s="347"/>
    </row>
    <row r="592" spans="1:25" ht="15" customHeight="1" x14ac:dyDescent="0.35">
      <c r="A592" s="56" t="s">
        <v>280</v>
      </c>
      <c r="B592" s="55" t="s">
        <v>1528</v>
      </c>
      <c r="C592" s="57">
        <v>1000</v>
      </c>
      <c r="D592" s="57">
        <v>40</v>
      </c>
      <c r="E592" s="54">
        <v>57</v>
      </c>
      <c r="F592" s="52" t="s">
        <v>1629</v>
      </c>
      <c r="G592" s="51" t="s">
        <v>1630</v>
      </c>
      <c r="H592" s="50" t="s">
        <v>0</v>
      </c>
      <c r="I592" s="48" t="s">
        <v>3</v>
      </c>
      <c r="J592" s="46" t="s">
        <v>3</v>
      </c>
      <c r="K592" s="45">
        <v>7</v>
      </c>
      <c r="L592" s="42">
        <f t="shared" si="118"/>
        <v>7</v>
      </c>
      <c r="M592" s="342" t="s">
        <v>34</v>
      </c>
      <c r="N592" s="38">
        <f t="shared" si="115"/>
        <v>6</v>
      </c>
      <c r="O592" s="35">
        <f t="shared" si="116"/>
        <v>42</v>
      </c>
      <c r="P592" s="33">
        <f t="shared" si="106"/>
        <v>488.8</v>
      </c>
      <c r="Q592" s="32">
        <f t="shared" si="123"/>
        <v>586.55999999999995</v>
      </c>
      <c r="R592" s="308"/>
      <c r="S592" s="308"/>
      <c r="U592" s="31" t="s">
        <v>1829</v>
      </c>
      <c r="V592" s="31" t="str">
        <f t="shared" si="124"/>
        <v>135374</v>
      </c>
      <c r="W592" s="31">
        <v>488.8</v>
      </c>
      <c r="X592" s="2"/>
      <c r="Y592" s="347"/>
    </row>
    <row r="593" spans="1:25" ht="15" customHeight="1" x14ac:dyDescent="0.35">
      <c r="A593" s="56" t="s">
        <v>280</v>
      </c>
      <c r="B593" s="55" t="s">
        <v>1528</v>
      </c>
      <c r="C593" s="57">
        <v>1000</v>
      </c>
      <c r="D593" s="57">
        <v>40</v>
      </c>
      <c r="E593" s="54">
        <v>60</v>
      </c>
      <c r="F593" s="52" t="s">
        <v>1631</v>
      </c>
      <c r="G593" s="51" t="s">
        <v>1632</v>
      </c>
      <c r="H593" s="50" t="s">
        <v>0</v>
      </c>
      <c r="I593" s="48" t="s">
        <v>3</v>
      </c>
      <c r="J593" s="46" t="s">
        <v>3</v>
      </c>
      <c r="K593" s="45">
        <v>7</v>
      </c>
      <c r="L593" s="42">
        <f t="shared" si="118"/>
        <v>7</v>
      </c>
      <c r="M593" s="342" t="s">
        <v>34</v>
      </c>
      <c r="N593" s="38">
        <f t="shared" si="115"/>
        <v>6</v>
      </c>
      <c r="O593" s="35">
        <f t="shared" si="116"/>
        <v>42</v>
      </c>
      <c r="P593" s="33">
        <f t="shared" si="106"/>
        <v>503.8</v>
      </c>
      <c r="Q593" s="32">
        <f t="shared" si="123"/>
        <v>604.55999999999995</v>
      </c>
      <c r="R593" s="308"/>
      <c r="S593" s="308"/>
      <c r="U593" s="31" t="s">
        <v>1829</v>
      </c>
      <c r="V593" s="31" t="str">
        <f t="shared" si="124"/>
        <v>135381</v>
      </c>
      <c r="W593" s="31">
        <v>503.8</v>
      </c>
      <c r="X593" s="2"/>
      <c r="Y593" s="347"/>
    </row>
    <row r="594" spans="1:25" ht="15" customHeight="1" x14ac:dyDescent="0.35">
      <c r="A594" s="56" t="s">
        <v>280</v>
      </c>
      <c r="B594" s="55" t="s">
        <v>1528</v>
      </c>
      <c r="C594" s="57">
        <v>1000</v>
      </c>
      <c r="D594" s="57">
        <v>40</v>
      </c>
      <c r="E594" s="54">
        <v>64</v>
      </c>
      <c r="F594" s="52" t="s">
        <v>1931</v>
      </c>
      <c r="G594" s="51" t="s">
        <v>1932</v>
      </c>
      <c r="H594" s="50" t="s">
        <v>0</v>
      </c>
      <c r="I594" s="48" t="s">
        <v>3</v>
      </c>
      <c r="J594" s="46" t="s">
        <v>3</v>
      </c>
      <c r="K594" s="45">
        <v>7</v>
      </c>
      <c r="L594" s="42">
        <f t="shared" si="118"/>
        <v>7</v>
      </c>
      <c r="M594" s="344" t="s">
        <v>34</v>
      </c>
      <c r="N594" s="38">
        <f t="shared" si="115"/>
        <v>6</v>
      </c>
      <c r="O594" s="35">
        <f t="shared" si="116"/>
        <v>42</v>
      </c>
      <c r="P594" s="33">
        <f t="shared" ref="P594:P657" si="125">ROUND(W594*(1-$Q$12),2)</f>
        <v>0</v>
      </c>
      <c r="Q594" s="32"/>
      <c r="R594" s="308"/>
      <c r="S594" s="308"/>
      <c r="U594" s="31"/>
      <c r="V594" s="31"/>
      <c r="W594" s="31">
        <v>0</v>
      </c>
      <c r="X594" s="2"/>
      <c r="Y594" s="347"/>
    </row>
    <row r="595" spans="1:25" ht="15" customHeight="1" x14ac:dyDescent="0.35">
      <c r="A595" s="56" t="s">
        <v>280</v>
      </c>
      <c r="B595" s="55" t="s">
        <v>1528</v>
      </c>
      <c r="C595" s="57">
        <v>1000</v>
      </c>
      <c r="D595" s="57">
        <v>40</v>
      </c>
      <c r="E595" s="54">
        <v>70</v>
      </c>
      <c r="F595" s="52" t="s">
        <v>1633</v>
      </c>
      <c r="G595" s="51" t="s">
        <v>1634</v>
      </c>
      <c r="H595" s="50" t="s">
        <v>0</v>
      </c>
      <c r="I595" s="48" t="s">
        <v>3</v>
      </c>
      <c r="J595" s="46" t="s">
        <v>3</v>
      </c>
      <c r="K595" s="45">
        <v>6</v>
      </c>
      <c r="L595" s="42">
        <f t="shared" si="118"/>
        <v>6</v>
      </c>
      <c r="M595" s="342" t="s">
        <v>34</v>
      </c>
      <c r="N595" s="38">
        <f t="shared" si="115"/>
        <v>7</v>
      </c>
      <c r="O595" s="35">
        <f t="shared" si="116"/>
        <v>42</v>
      </c>
      <c r="P595" s="33">
        <f t="shared" si="125"/>
        <v>590.70000000000005</v>
      </c>
      <c r="Q595" s="32">
        <f t="shared" ref="Q595:Q611" si="126">ROUND(P595*1.2,2)</f>
        <v>708.84</v>
      </c>
      <c r="R595" s="308"/>
      <c r="S595" s="308"/>
      <c r="U595" s="31" t="s">
        <v>1829</v>
      </c>
      <c r="V595" s="31" t="str">
        <f t="shared" ref="V595:V611" si="127">TEXT(F595,0)</f>
        <v>135389</v>
      </c>
      <c r="W595" s="31">
        <v>590.70000000000005</v>
      </c>
      <c r="X595" s="2"/>
      <c r="Y595" s="347"/>
    </row>
    <row r="596" spans="1:25" ht="15" customHeight="1" x14ac:dyDescent="0.35">
      <c r="A596" s="56" t="s">
        <v>280</v>
      </c>
      <c r="B596" s="55" t="s">
        <v>1528</v>
      </c>
      <c r="C596" s="57">
        <v>1000</v>
      </c>
      <c r="D596" s="57">
        <v>40</v>
      </c>
      <c r="E596" s="54">
        <v>76</v>
      </c>
      <c r="F596" s="52" t="s">
        <v>1635</v>
      </c>
      <c r="G596" s="51" t="s">
        <v>1636</v>
      </c>
      <c r="H596" s="50" t="s">
        <v>0</v>
      </c>
      <c r="I596" s="48" t="s">
        <v>3</v>
      </c>
      <c r="J596" s="46" t="s">
        <v>3</v>
      </c>
      <c r="K596" s="45">
        <v>6</v>
      </c>
      <c r="L596" s="42">
        <f t="shared" si="118"/>
        <v>6</v>
      </c>
      <c r="M596" s="342" t="s">
        <v>34</v>
      </c>
      <c r="N596" s="38">
        <f t="shared" si="115"/>
        <v>7</v>
      </c>
      <c r="O596" s="35">
        <f t="shared" si="116"/>
        <v>42</v>
      </c>
      <c r="P596" s="33">
        <f t="shared" si="125"/>
        <v>598.79999999999995</v>
      </c>
      <c r="Q596" s="32">
        <f t="shared" si="126"/>
        <v>718.56</v>
      </c>
      <c r="R596" s="308"/>
      <c r="S596" s="308"/>
      <c r="U596" s="31" t="s">
        <v>1829</v>
      </c>
      <c r="V596" s="31" t="str">
        <f t="shared" si="127"/>
        <v>135396</v>
      </c>
      <c r="W596" s="31">
        <v>598.79999999999995</v>
      </c>
      <c r="X596" s="2"/>
      <c r="Y596" s="347"/>
    </row>
    <row r="597" spans="1:25" ht="15" customHeight="1" x14ac:dyDescent="0.35">
      <c r="A597" s="56" t="s">
        <v>280</v>
      </c>
      <c r="B597" s="55" t="s">
        <v>1528</v>
      </c>
      <c r="C597" s="57">
        <v>1000</v>
      </c>
      <c r="D597" s="57">
        <v>40</v>
      </c>
      <c r="E597" s="54">
        <v>89</v>
      </c>
      <c r="F597" s="52" t="s">
        <v>1637</v>
      </c>
      <c r="G597" s="51" t="s">
        <v>1638</v>
      </c>
      <c r="H597" s="50" t="s">
        <v>0</v>
      </c>
      <c r="I597" s="48" t="s">
        <v>3</v>
      </c>
      <c r="J597" s="46" t="s">
        <v>3</v>
      </c>
      <c r="K597" s="45">
        <v>5</v>
      </c>
      <c r="L597" s="42">
        <f t="shared" si="118"/>
        <v>5</v>
      </c>
      <c r="M597" s="342" t="s">
        <v>34</v>
      </c>
      <c r="N597" s="38">
        <f t="shared" si="115"/>
        <v>8</v>
      </c>
      <c r="O597" s="35">
        <f t="shared" si="116"/>
        <v>40</v>
      </c>
      <c r="P597" s="33">
        <f t="shared" si="125"/>
        <v>651.4</v>
      </c>
      <c r="Q597" s="32">
        <f t="shared" si="126"/>
        <v>781.68</v>
      </c>
      <c r="R597" s="308"/>
      <c r="S597" s="308"/>
      <c r="U597" s="31" t="s">
        <v>1829</v>
      </c>
      <c r="V597" s="31" t="str">
        <f t="shared" si="127"/>
        <v>135403</v>
      </c>
      <c r="W597" s="31">
        <v>651.4</v>
      </c>
      <c r="X597" s="2"/>
      <c r="Y597" s="347"/>
    </row>
    <row r="598" spans="1:25" ht="15" customHeight="1" x14ac:dyDescent="0.35">
      <c r="A598" s="56" t="s">
        <v>280</v>
      </c>
      <c r="B598" s="55" t="s">
        <v>1528</v>
      </c>
      <c r="C598" s="57">
        <v>1000</v>
      </c>
      <c r="D598" s="57">
        <v>40</v>
      </c>
      <c r="E598" s="54">
        <v>108</v>
      </c>
      <c r="F598" s="52" t="s">
        <v>1639</v>
      </c>
      <c r="G598" s="51" t="s">
        <v>1640</v>
      </c>
      <c r="H598" s="50" t="s">
        <v>0</v>
      </c>
      <c r="I598" s="48" t="s">
        <v>3</v>
      </c>
      <c r="J598" s="46" t="s">
        <v>3</v>
      </c>
      <c r="K598" s="45">
        <v>5</v>
      </c>
      <c r="L598" s="42">
        <f t="shared" si="118"/>
        <v>5</v>
      </c>
      <c r="M598" s="342" t="s">
        <v>34</v>
      </c>
      <c r="N598" s="38">
        <f t="shared" si="115"/>
        <v>8</v>
      </c>
      <c r="O598" s="35">
        <f t="shared" si="116"/>
        <v>40</v>
      </c>
      <c r="P598" s="33">
        <f t="shared" si="125"/>
        <v>680.5</v>
      </c>
      <c r="Q598" s="32">
        <f t="shared" si="126"/>
        <v>816.6</v>
      </c>
      <c r="R598" s="308"/>
      <c r="S598" s="308"/>
      <c r="U598" s="31" t="s">
        <v>1829</v>
      </c>
      <c r="V598" s="31" t="str">
        <f t="shared" si="127"/>
        <v>135410</v>
      </c>
      <c r="W598" s="31">
        <v>680.5</v>
      </c>
      <c r="X598" s="2"/>
      <c r="Y598" s="347"/>
    </row>
    <row r="599" spans="1:25" ht="15" customHeight="1" x14ac:dyDescent="0.35">
      <c r="A599" s="56" t="s">
        <v>280</v>
      </c>
      <c r="B599" s="55" t="s">
        <v>1528</v>
      </c>
      <c r="C599" s="57">
        <v>1000</v>
      </c>
      <c r="D599" s="57">
        <v>40</v>
      </c>
      <c r="E599" s="54">
        <v>114</v>
      </c>
      <c r="F599" s="52" t="s">
        <v>1641</v>
      </c>
      <c r="G599" s="51" t="s">
        <v>1642</v>
      </c>
      <c r="H599" s="50" t="s">
        <v>0</v>
      </c>
      <c r="I599" s="48" t="s">
        <v>3</v>
      </c>
      <c r="J599" s="46" t="s">
        <v>3</v>
      </c>
      <c r="K599" s="45">
        <v>4</v>
      </c>
      <c r="L599" s="42">
        <f t="shared" si="118"/>
        <v>4</v>
      </c>
      <c r="M599" s="342" t="s">
        <v>34</v>
      </c>
      <c r="N599" s="38">
        <f t="shared" si="115"/>
        <v>10</v>
      </c>
      <c r="O599" s="35">
        <f t="shared" si="116"/>
        <v>40</v>
      </c>
      <c r="P599" s="33">
        <f t="shared" si="125"/>
        <v>706.4</v>
      </c>
      <c r="Q599" s="32">
        <f t="shared" si="126"/>
        <v>847.68</v>
      </c>
      <c r="R599" s="308"/>
      <c r="S599" s="308"/>
      <c r="U599" s="31" t="s">
        <v>1829</v>
      </c>
      <c r="V599" s="31" t="str">
        <f t="shared" si="127"/>
        <v>135417</v>
      </c>
      <c r="W599" s="31">
        <v>706.4</v>
      </c>
      <c r="X599" s="2"/>
      <c r="Y599" s="347"/>
    </row>
    <row r="600" spans="1:25" ht="15" customHeight="1" x14ac:dyDescent="0.35">
      <c r="A600" s="56" t="s">
        <v>280</v>
      </c>
      <c r="B600" s="55" t="s">
        <v>1528</v>
      </c>
      <c r="C600" s="57">
        <v>1000</v>
      </c>
      <c r="D600" s="57">
        <v>40</v>
      </c>
      <c r="E600" s="54">
        <v>133</v>
      </c>
      <c r="F600" s="52" t="s">
        <v>1643</v>
      </c>
      <c r="G600" s="51" t="s">
        <v>1644</v>
      </c>
      <c r="H600" s="50" t="s">
        <v>0</v>
      </c>
      <c r="I600" s="48" t="s">
        <v>3</v>
      </c>
      <c r="J600" s="46" t="s">
        <v>3</v>
      </c>
      <c r="K600" s="45">
        <v>4</v>
      </c>
      <c r="L600" s="42">
        <f t="shared" si="118"/>
        <v>4</v>
      </c>
      <c r="M600" s="342" t="s">
        <v>34</v>
      </c>
      <c r="N600" s="38">
        <f t="shared" si="115"/>
        <v>10</v>
      </c>
      <c r="O600" s="35">
        <f t="shared" si="116"/>
        <v>40</v>
      </c>
      <c r="P600" s="33">
        <f t="shared" si="125"/>
        <v>764.5</v>
      </c>
      <c r="Q600" s="32">
        <f t="shared" si="126"/>
        <v>917.4</v>
      </c>
      <c r="R600" s="308"/>
      <c r="S600" s="308"/>
      <c r="U600" s="31" t="s">
        <v>1829</v>
      </c>
      <c r="V600" s="31" t="str">
        <f t="shared" si="127"/>
        <v>135424</v>
      </c>
      <c r="W600" s="31">
        <v>764.5</v>
      </c>
      <c r="X600" s="2"/>
      <c r="Y600" s="347"/>
    </row>
    <row r="601" spans="1:25" ht="15" customHeight="1" x14ac:dyDescent="0.35">
      <c r="A601" s="56" t="s">
        <v>280</v>
      </c>
      <c r="B601" s="55" t="s">
        <v>1528</v>
      </c>
      <c r="C601" s="57">
        <v>1000</v>
      </c>
      <c r="D601" s="57">
        <v>40</v>
      </c>
      <c r="E601" s="54">
        <v>159</v>
      </c>
      <c r="F601" s="52" t="s">
        <v>1645</v>
      </c>
      <c r="G601" s="51" t="s">
        <v>1646</v>
      </c>
      <c r="H601" s="50" t="s">
        <v>0</v>
      </c>
      <c r="I601" s="48" t="s">
        <v>3</v>
      </c>
      <c r="J601" s="46" t="s">
        <v>3</v>
      </c>
      <c r="K601" s="45">
        <v>3</v>
      </c>
      <c r="L601" s="42">
        <f t="shared" si="118"/>
        <v>3</v>
      </c>
      <c r="M601" s="342" t="s">
        <v>34</v>
      </c>
      <c r="N601" s="38">
        <f t="shared" si="115"/>
        <v>14</v>
      </c>
      <c r="O601" s="35">
        <f t="shared" si="116"/>
        <v>42</v>
      </c>
      <c r="P601" s="33">
        <f t="shared" si="125"/>
        <v>848.3</v>
      </c>
      <c r="Q601" s="32">
        <f t="shared" si="126"/>
        <v>1017.96</v>
      </c>
      <c r="R601" s="308"/>
      <c r="S601" s="308"/>
      <c r="U601" s="31" t="s">
        <v>1829</v>
      </c>
      <c r="V601" s="31" t="str">
        <f t="shared" si="127"/>
        <v>135431</v>
      </c>
      <c r="W601" s="31">
        <v>848.3</v>
      </c>
      <c r="X601" s="2"/>
      <c r="Y601" s="347"/>
    </row>
    <row r="602" spans="1:25" ht="15" customHeight="1" x14ac:dyDescent="0.35">
      <c r="A602" s="56" t="s">
        <v>280</v>
      </c>
      <c r="B602" s="55" t="s">
        <v>1528</v>
      </c>
      <c r="C602" s="57">
        <v>1000</v>
      </c>
      <c r="D602" s="57">
        <v>40</v>
      </c>
      <c r="E602" s="54">
        <v>169</v>
      </c>
      <c r="F602" s="52" t="s">
        <v>1647</v>
      </c>
      <c r="G602" s="51" t="s">
        <v>1648</v>
      </c>
      <c r="H602" s="50" t="s">
        <v>0</v>
      </c>
      <c r="I602" s="48" t="s">
        <v>3</v>
      </c>
      <c r="J602" s="46" t="s">
        <v>3</v>
      </c>
      <c r="K602" s="45">
        <v>3</v>
      </c>
      <c r="L602" s="42">
        <f t="shared" si="118"/>
        <v>3</v>
      </c>
      <c r="M602" s="342" t="s">
        <v>34</v>
      </c>
      <c r="N602" s="38">
        <f t="shared" ref="N602:N665" si="128">IF(M602="A",1,IF(M602="B", ROUNDUP(10/L602,0),ROUNDUP(40/L602,0)))</f>
        <v>14</v>
      </c>
      <c r="O602" s="35">
        <f t="shared" ref="O602:O665" si="129">N602*L602</f>
        <v>42</v>
      </c>
      <c r="P602" s="33">
        <f t="shared" si="125"/>
        <v>889.9</v>
      </c>
      <c r="Q602" s="32">
        <f t="shared" si="126"/>
        <v>1067.8800000000001</v>
      </c>
      <c r="R602" s="308"/>
      <c r="S602" s="308"/>
      <c r="U602" s="31" t="s">
        <v>1829</v>
      </c>
      <c r="V602" s="31" t="str">
        <f t="shared" si="127"/>
        <v>135438</v>
      </c>
      <c r="W602" s="31">
        <v>889.9</v>
      </c>
      <c r="X602" s="2"/>
      <c r="Y602" s="347"/>
    </row>
    <row r="603" spans="1:25" ht="15" customHeight="1" x14ac:dyDescent="0.35">
      <c r="A603" s="56" t="s">
        <v>280</v>
      </c>
      <c r="B603" s="55" t="s">
        <v>1528</v>
      </c>
      <c r="C603" s="57">
        <v>1000</v>
      </c>
      <c r="D603" s="57">
        <v>40</v>
      </c>
      <c r="E603" s="54">
        <v>219</v>
      </c>
      <c r="F603" s="52" t="s">
        <v>1649</v>
      </c>
      <c r="G603" s="51" t="s">
        <v>1650</v>
      </c>
      <c r="H603" s="50" t="s">
        <v>0</v>
      </c>
      <c r="I603" s="48" t="s">
        <v>3</v>
      </c>
      <c r="J603" s="46" t="s">
        <v>3</v>
      </c>
      <c r="K603" s="45">
        <v>3</v>
      </c>
      <c r="L603" s="42">
        <f t="shared" si="118"/>
        <v>3</v>
      </c>
      <c r="M603" s="342" t="s">
        <v>34</v>
      </c>
      <c r="N603" s="38">
        <f t="shared" si="128"/>
        <v>14</v>
      </c>
      <c r="O603" s="35">
        <f t="shared" si="129"/>
        <v>42</v>
      </c>
      <c r="P603" s="33">
        <f t="shared" si="125"/>
        <v>1118.7</v>
      </c>
      <c r="Q603" s="32">
        <f t="shared" si="126"/>
        <v>1342.44</v>
      </c>
      <c r="R603" s="308"/>
      <c r="S603" s="308"/>
      <c r="U603" s="31" t="s">
        <v>1829</v>
      </c>
      <c r="V603" s="31" t="str">
        <f t="shared" si="127"/>
        <v>135445</v>
      </c>
      <c r="W603" s="31">
        <v>1118.7</v>
      </c>
      <c r="X603" s="2"/>
      <c r="Y603" s="347"/>
    </row>
    <row r="604" spans="1:25" ht="15" customHeight="1" x14ac:dyDescent="0.35">
      <c r="A604" s="56" t="s">
        <v>280</v>
      </c>
      <c r="B604" s="55" t="s">
        <v>1528</v>
      </c>
      <c r="C604" s="57">
        <v>1000</v>
      </c>
      <c r="D604" s="57">
        <v>40</v>
      </c>
      <c r="E604" s="54">
        <v>273</v>
      </c>
      <c r="F604" s="52" t="s">
        <v>1651</v>
      </c>
      <c r="G604" s="51" t="s">
        <v>1652</v>
      </c>
      <c r="H604" s="50" t="s">
        <v>0</v>
      </c>
      <c r="I604" s="48" t="s">
        <v>3</v>
      </c>
      <c r="J604" s="46"/>
      <c r="K604" s="45">
        <v>2</v>
      </c>
      <c r="L604" s="42">
        <f t="shared" si="118"/>
        <v>2</v>
      </c>
      <c r="M604" s="342" t="s">
        <v>34</v>
      </c>
      <c r="N604" s="38">
        <f t="shared" si="128"/>
        <v>20</v>
      </c>
      <c r="O604" s="35">
        <f t="shared" si="129"/>
        <v>40</v>
      </c>
      <c r="P604" s="33">
        <f t="shared" si="125"/>
        <v>1603.6</v>
      </c>
      <c r="Q604" s="32">
        <f t="shared" si="126"/>
        <v>1924.32</v>
      </c>
      <c r="R604" s="308"/>
      <c r="S604" s="308"/>
      <c r="U604" s="31" t="s">
        <v>1829</v>
      </c>
      <c r="V604" s="31" t="str">
        <f t="shared" si="127"/>
        <v>135450</v>
      </c>
      <c r="W604" s="31">
        <v>1603.6</v>
      </c>
      <c r="X604" s="2"/>
      <c r="Y604" s="347"/>
    </row>
    <row r="605" spans="1:25" ht="15" customHeight="1" x14ac:dyDescent="0.35">
      <c r="A605" s="56" t="s">
        <v>280</v>
      </c>
      <c r="B605" s="55" t="s">
        <v>1528</v>
      </c>
      <c r="C605" s="57">
        <v>1000</v>
      </c>
      <c r="D605" s="54">
        <v>50</v>
      </c>
      <c r="E605" s="54">
        <v>18</v>
      </c>
      <c r="F605" s="52" t="s">
        <v>1653</v>
      </c>
      <c r="G605" s="51" t="s">
        <v>1654</v>
      </c>
      <c r="H605" s="50" t="s">
        <v>0</v>
      </c>
      <c r="I605" s="48" t="s">
        <v>3</v>
      </c>
      <c r="J605" s="46"/>
      <c r="K605" s="45">
        <v>8</v>
      </c>
      <c r="L605" s="42">
        <f t="shared" si="118"/>
        <v>8</v>
      </c>
      <c r="M605" s="342" t="s">
        <v>34</v>
      </c>
      <c r="N605" s="38">
        <f t="shared" si="128"/>
        <v>5</v>
      </c>
      <c r="O605" s="35">
        <f t="shared" si="129"/>
        <v>40</v>
      </c>
      <c r="P605" s="33">
        <f t="shared" si="125"/>
        <v>392.9</v>
      </c>
      <c r="Q605" s="32">
        <f t="shared" si="126"/>
        <v>471.48</v>
      </c>
      <c r="R605" s="308"/>
      <c r="S605" s="308"/>
      <c r="U605" s="31" t="s">
        <v>1829</v>
      </c>
      <c r="V605" s="31" t="str">
        <f t="shared" si="127"/>
        <v>135326</v>
      </c>
      <c r="W605" s="31">
        <v>392.9</v>
      </c>
      <c r="X605" s="2"/>
      <c r="Y605" s="347"/>
    </row>
    <row r="606" spans="1:25" ht="15" customHeight="1" x14ac:dyDescent="0.35">
      <c r="A606" s="56" t="s">
        <v>280</v>
      </c>
      <c r="B606" s="55" t="s">
        <v>1528</v>
      </c>
      <c r="C606" s="57">
        <v>1000</v>
      </c>
      <c r="D606" s="57">
        <v>50</v>
      </c>
      <c r="E606" s="54">
        <v>21</v>
      </c>
      <c r="F606" s="52" t="s">
        <v>1655</v>
      </c>
      <c r="G606" s="51" t="s">
        <v>1656</v>
      </c>
      <c r="H606" s="50" t="s">
        <v>0</v>
      </c>
      <c r="I606" s="48" t="s">
        <v>3</v>
      </c>
      <c r="J606" s="46"/>
      <c r="K606" s="45">
        <v>7</v>
      </c>
      <c r="L606" s="42">
        <f t="shared" si="118"/>
        <v>7</v>
      </c>
      <c r="M606" s="342" t="s">
        <v>34</v>
      </c>
      <c r="N606" s="38">
        <f t="shared" si="128"/>
        <v>6</v>
      </c>
      <c r="O606" s="35">
        <f t="shared" si="129"/>
        <v>42</v>
      </c>
      <c r="P606" s="33">
        <f t="shared" si="125"/>
        <v>400.4</v>
      </c>
      <c r="Q606" s="32">
        <f t="shared" si="126"/>
        <v>480.48</v>
      </c>
      <c r="R606" s="308"/>
      <c r="S606" s="308"/>
      <c r="U606" s="31" t="s">
        <v>1829</v>
      </c>
      <c r="V606" s="31" t="str">
        <f t="shared" si="127"/>
        <v>135330</v>
      </c>
      <c r="W606" s="31">
        <v>400.4</v>
      </c>
      <c r="X606" s="2"/>
      <c r="Y606" s="347"/>
    </row>
    <row r="607" spans="1:25" ht="15" customHeight="1" x14ac:dyDescent="0.35">
      <c r="A607" s="56" t="s">
        <v>280</v>
      </c>
      <c r="B607" s="55" t="s">
        <v>1528</v>
      </c>
      <c r="C607" s="57">
        <v>1000</v>
      </c>
      <c r="D607" s="57">
        <v>50</v>
      </c>
      <c r="E607" s="54">
        <v>25</v>
      </c>
      <c r="F607" s="52" t="s">
        <v>1657</v>
      </c>
      <c r="G607" s="51" t="s">
        <v>1658</v>
      </c>
      <c r="H607" s="50" t="s">
        <v>0</v>
      </c>
      <c r="I607" s="48" t="s">
        <v>3</v>
      </c>
      <c r="J607" s="46"/>
      <c r="K607" s="45">
        <v>7</v>
      </c>
      <c r="L607" s="42">
        <f t="shared" si="118"/>
        <v>7</v>
      </c>
      <c r="M607" s="342" t="s">
        <v>34</v>
      </c>
      <c r="N607" s="38">
        <f t="shared" si="128"/>
        <v>6</v>
      </c>
      <c r="O607" s="35">
        <f t="shared" si="129"/>
        <v>42</v>
      </c>
      <c r="P607" s="33">
        <f t="shared" si="125"/>
        <v>457.4</v>
      </c>
      <c r="Q607" s="32">
        <f t="shared" si="126"/>
        <v>548.88</v>
      </c>
      <c r="R607" s="308"/>
      <c r="S607" s="308"/>
      <c r="U607" s="31" t="s">
        <v>1829</v>
      </c>
      <c r="V607" s="31" t="str">
        <f t="shared" si="127"/>
        <v>135334</v>
      </c>
      <c r="W607" s="31">
        <v>457.4</v>
      </c>
      <c r="X607" s="2"/>
      <c r="Y607" s="347"/>
    </row>
    <row r="608" spans="1:25" ht="15" customHeight="1" x14ac:dyDescent="0.35">
      <c r="A608" s="56" t="s">
        <v>280</v>
      </c>
      <c r="B608" s="55" t="s">
        <v>1528</v>
      </c>
      <c r="C608" s="57">
        <v>1000</v>
      </c>
      <c r="D608" s="57">
        <v>50</v>
      </c>
      <c r="E608" s="54">
        <v>28</v>
      </c>
      <c r="F608" s="52" t="s">
        <v>1659</v>
      </c>
      <c r="G608" s="51" t="s">
        <v>1660</v>
      </c>
      <c r="H608" s="50" t="s">
        <v>0</v>
      </c>
      <c r="I608" s="48" t="s">
        <v>3</v>
      </c>
      <c r="J608" s="46"/>
      <c r="K608" s="45">
        <v>7</v>
      </c>
      <c r="L608" s="42">
        <f t="shared" ref="L608:L671" si="130">K608</f>
        <v>7</v>
      </c>
      <c r="M608" s="342" t="s">
        <v>34</v>
      </c>
      <c r="N608" s="38">
        <f t="shared" si="128"/>
        <v>6</v>
      </c>
      <c r="O608" s="35">
        <f t="shared" si="129"/>
        <v>42</v>
      </c>
      <c r="P608" s="33">
        <f t="shared" si="125"/>
        <v>471</v>
      </c>
      <c r="Q608" s="32">
        <f t="shared" si="126"/>
        <v>565.20000000000005</v>
      </c>
      <c r="R608" s="308"/>
      <c r="S608" s="308"/>
      <c r="U608" s="31" t="s">
        <v>1829</v>
      </c>
      <c r="V608" s="31" t="str">
        <f t="shared" si="127"/>
        <v>135339</v>
      </c>
      <c r="W608" s="31">
        <v>471</v>
      </c>
      <c r="X608" s="2"/>
      <c r="Y608" s="347"/>
    </row>
    <row r="609" spans="1:25" ht="15" customHeight="1" x14ac:dyDescent="0.35">
      <c r="A609" s="56" t="s">
        <v>280</v>
      </c>
      <c r="B609" s="55" t="s">
        <v>1528</v>
      </c>
      <c r="C609" s="57">
        <v>1000</v>
      </c>
      <c r="D609" s="57">
        <v>50</v>
      </c>
      <c r="E609" s="54">
        <v>32</v>
      </c>
      <c r="F609" s="52" t="s">
        <v>1661</v>
      </c>
      <c r="G609" s="51" t="s">
        <v>1662</v>
      </c>
      <c r="H609" s="50" t="s">
        <v>0</v>
      </c>
      <c r="I609" s="48" t="s">
        <v>3</v>
      </c>
      <c r="J609" s="46"/>
      <c r="K609" s="45">
        <v>7</v>
      </c>
      <c r="L609" s="42">
        <f t="shared" si="130"/>
        <v>7</v>
      </c>
      <c r="M609" s="342" t="s">
        <v>34</v>
      </c>
      <c r="N609" s="38">
        <f t="shared" si="128"/>
        <v>6</v>
      </c>
      <c r="O609" s="35">
        <f t="shared" si="129"/>
        <v>42</v>
      </c>
      <c r="P609" s="33">
        <f t="shared" si="125"/>
        <v>498.7</v>
      </c>
      <c r="Q609" s="32">
        <f t="shared" si="126"/>
        <v>598.44000000000005</v>
      </c>
      <c r="R609" s="308"/>
      <c r="S609" s="308"/>
      <c r="U609" s="31" t="s">
        <v>1829</v>
      </c>
      <c r="V609" s="31" t="str">
        <f t="shared" si="127"/>
        <v>135344</v>
      </c>
      <c r="W609" s="31">
        <v>498.7</v>
      </c>
      <c r="X609" s="2"/>
      <c r="Y609" s="347"/>
    </row>
    <row r="610" spans="1:25" ht="15" customHeight="1" x14ac:dyDescent="0.35">
      <c r="A610" s="56" t="s">
        <v>280</v>
      </c>
      <c r="B610" s="55" t="s">
        <v>1528</v>
      </c>
      <c r="C610" s="57">
        <v>1000</v>
      </c>
      <c r="D610" s="57">
        <v>50</v>
      </c>
      <c r="E610" s="54">
        <v>35</v>
      </c>
      <c r="F610" s="52" t="s">
        <v>1663</v>
      </c>
      <c r="G610" s="51" t="s">
        <v>1664</v>
      </c>
      <c r="H610" s="50" t="s">
        <v>0</v>
      </c>
      <c r="I610" s="48" t="s">
        <v>3</v>
      </c>
      <c r="J610" s="46" t="s">
        <v>3</v>
      </c>
      <c r="K610" s="45">
        <v>7</v>
      </c>
      <c r="L610" s="42">
        <f t="shared" si="130"/>
        <v>7</v>
      </c>
      <c r="M610" s="342" t="s">
        <v>34</v>
      </c>
      <c r="N610" s="38">
        <f t="shared" si="128"/>
        <v>6</v>
      </c>
      <c r="O610" s="35">
        <f t="shared" si="129"/>
        <v>42</v>
      </c>
      <c r="P610" s="33">
        <f t="shared" si="125"/>
        <v>524.70000000000005</v>
      </c>
      <c r="Q610" s="32">
        <f t="shared" si="126"/>
        <v>629.64</v>
      </c>
      <c r="R610" s="308"/>
      <c r="S610" s="308"/>
      <c r="U610" s="31" t="s">
        <v>1829</v>
      </c>
      <c r="V610" s="31" t="str">
        <f t="shared" si="127"/>
        <v>135349</v>
      </c>
      <c r="W610" s="31">
        <v>524.70000000000005</v>
      </c>
      <c r="X610" s="2"/>
      <c r="Y610" s="347"/>
    </row>
    <row r="611" spans="1:25" ht="15" customHeight="1" x14ac:dyDescent="0.35">
      <c r="A611" s="56" t="s">
        <v>280</v>
      </c>
      <c r="B611" s="55" t="s">
        <v>1528</v>
      </c>
      <c r="C611" s="57">
        <v>1000</v>
      </c>
      <c r="D611" s="57">
        <v>50</v>
      </c>
      <c r="E611" s="54">
        <v>38</v>
      </c>
      <c r="F611" s="52" t="s">
        <v>1665</v>
      </c>
      <c r="G611" s="51" t="s">
        <v>1666</v>
      </c>
      <c r="H611" s="50" t="s">
        <v>0</v>
      </c>
      <c r="I611" s="48" t="s">
        <v>3</v>
      </c>
      <c r="J611" s="46"/>
      <c r="K611" s="45">
        <v>7</v>
      </c>
      <c r="L611" s="42">
        <f t="shared" si="130"/>
        <v>7</v>
      </c>
      <c r="M611" s="342" t="s">
        <v>34</v>
      </c>
      <c r="N611" s="38">
        <f t="shared" si="128"/>
        <v>6</v>
      </c>
      <c r="O611" s="35">
        <f t="shared" si="129"/>
        <v>42</v>
      </c>
      <c r="P611" s="33">
        <f t="shared" si="125"/>
        <v>587.20000000000005</v>
      </c>
      <c r="Q611" s="32">
        <f t="shared" si="126"/>
        <v>704.64</v>
      </c>
      <c r="R611" s="308"/>
      <c r="S611" s="308"/>
      <c r="U611" s="31" t="s">
        <v>1829</v>
      </c>
      <c r="V611" s="31" t="str">
        <f t="shared" si="127"/>
        <v>135354</v>
      </c>
      <c r="W611" s="31">
        <v>587.20000000000005</v>
      </c>
      <c r="X611" s="2"/>
      <c r="Y611" s="347"/>
    </row>
    <row r="612" spans="1:25" ht="15" customHeight="1" x14ac:dyDescent="0.35">
      <c r="A612" s="56" t="s">
        <v>280</v>
      </c>
      <c r="B612" s="55" t="s">
        <v>1528</v>
      </c>
      <c r="C612" s="57">
        <v>1000</v>
      </c>
      <c r="D612" s="57">
        <v>50</v>
      </c>
      <c r="E612" s="54">
        <v>42</v>
      </c>
      <c r="F612" s="52" t="s">
        <v>1933</v>
      </c>
      <c r="G612" s="51" t="s">
        <v>1934</v>
      </c>
      <c r="H612" s="50" t="s">
        <v>0</v>
      </c>
      <c r="I612" s="48" t="s">
        <v>3</v>
      </c>
      <c r="J612" s="46" t="s">
        <v>3</v>
      </c>
      <c r="K612" s="45">
        <v>7</v>
      </c>
      <c r="L612" s="42">
        <f t="shared" si="130"/>
        <v>7</v>
      </c>
      <c r="M612" s="344" t="s">
        <v>34</v>
      </c>
      <c r="N612" s="38">
        <f t="shared" si="128"/>
        <v>6</v>
      </c>
      <c r="O612" s="35">
        <f t="shared" si="129"/>
        <v>42</v>
      </c>
      <c r="P612" s="33">
        <f t="shared" si="125"/>
        <v>0</v>
      </c>
      <c r="Q612" s="32"/>
      <c r="R612" s="308"/>
      <c r="S612" s="308"/>
      <c r="U612" s="31"/>
      <c r="V612" s="31"/>
      <c r="W612" s="31">
        <v>0</v>
      </c>
      <c r="X612" s="2"/>
      <c r="Y612" s="347"/>
    </row>
    <row r="613" spans="1:25" ht="15" customHeight="1" x14ac:dyDescent="0.35">
      <c r="A613" s="56" t="s">
        <v>280</v>
      </c>
      <c r="B613" s="55" t="s">
        <v>1528</v>
      </c>
      <c r="C613" s="57">
        <v>1000</v>
      </c>
      <c r="D613" s="57">
        <v>50</v>
      </c>
      <c r="E613" s="54">
        <v>45</v>
      </c>
      <c r="F613" s="52" t="s">
        <v>1667</v>
      </c>
      <c r="G613" s="51" t="s">
        <v>1668</v>
      </c>
      <c r="H613" s="50" t="s">
        <v>0</v>
      </c>
      <c r="I613" s="48" t="s">
        <v>3</v>
      </c>
      <c r="J613" s="46" t="s">
        <v>3</v>
      </c>
      <c r="K613" s="45">
        <v>7</v>
      </c>
      <c r="L613" s="42">
        <f t="shared" si="130"/>
        <v>7</v>
      </c>
      <c r="M613" s="342" t="s">
        <v>34</v>
      </c>
      <c r="N613" s="38">
        <f t="shared" si="128"/>
        <v>6</v>
      </c>
      <c r="O613" s="35">
        <f t="shared" si="129"/>
        <v>42</v>
      </c>
      <c r="P613" s="33">
        <f t="shared" si="125"/>
        <v>621.70000000000005</v>
      </c>
      <c r="Q613" s="32">
        <f t="shared" ref="Q613:Q614" si="131">ROUND(P613*1.2,2)</f>
        <v>746.04</v>
      </c>
      <c r="R613" s="308"/>
      <c r="S613" s="308"/>
      <c r="U613" s="31" t="s">
        <v>1829</v>
      </c>
      <c r="V613" s="31" t="str">
        <f>TEXT(F613,0)</f>
        <v>135363</v>
      </c>
      <c r="W613" s="31">
        <v>621.70000000000005</v>
      </c>
      <c r="X613" s="2"/>
      <c r="Y613" s="347"/>
    </row>
    <row r="614" spans="1:25" ht="15" customHeight="1" x14ac:dyDescent="0.35">
      <c r="A614" s="56" t="s">
        <v>280</v>
      </c>
      <c r="B614" s="55" t="s">
        <v>1528</v>
      </c>
      <c r="C614" s="57">
        <v>1000</v>
      </c>
      <c r="D614" s="57">
        <v>50</v>
      </c>
      <c r="E614" s="54">
        <v>48</v>
      </c>
      <c r="F614" s="52" t="s">
        <v>1669</v>
      </c>
      <c r="G614" s="51" t="s">
        <v>1670</v>
      </c>
      <c r="H614" s="50" t="s">
        <v>0</v>
      </c>
      <c r="I614" s="48" t="s">
        <v>3</v>
      </c>
      <c r="J614" s="46" t="s">
        <v>3</v>
      </c>
      <c r="K614" s="45">
        <v>6</v>
      </c>
      <c r="L614" s="42">
        <f t="shared" si="130"/>
        <v>6</v>
      </c>
      <c r="M614" s="342" t="s">
        <v>34</v>
      </c>
      <c r="N614" s="38">
        <f t="shared" si="128"/>
        <v>7</v>
      </c>
      <c r="O614" s="35">
        <f t="shared" si="129"/>
        <v>42</v>
      </c>
      <c r="P614" s="33">
        <f t="shared" si="125"/>
        <v>622.79999999999995</v>
      </c>
      <c r="Q614" s="32">
        <f t="shared" si="131"/>
        <v>747.36</v>
      </c>
      <c r="R614" s="308"/>
      <c r="S614" s="308"/>
      <c r="U614" s="31" t="s">
        <v>1829</v>
      </c>
      <c r="V614" s="31" t="str">
        <f>TEXT(F614,0)</f>
        <v>135367</v>
      </c>
      <c r="W614" s="31">
        <v>622.79999999999995</v>
      </c>
      <c r="X614" s="2"/>
      <c r="Y614" s="347"/>
    </row>
    <row r="615" spans="1:25" ht="15" customHeight="1" x14ac:dyDescent="0.35">
      <c r="A615" s="56" t="s">
        <v>280</v>
      </c>
      <c r="B615" s="55" t="s">
        <v>1528</v>
      </c>
      <c r="C615" s="57">
        <v>1000</v>
      </c>
      <c r="D615" s="57">
        <v>50</v>
      </c>
      <c r="E615" s="54">
        <v>54</v>
      </c>
      <c r="F615" s="52" t="s">
        <v>1935</v>
      </c>
      <c r="G615" s="51" t="s">
        <v>1936</v>
      </c>
      <c r="H615" s="50" t="s">
        <v>0</v>
      </c>
      <c r="I615" s="48" t="s">
        <v>3</v>
      </c>
      <c r="J615" s="46"/>
      <c r="K615" s="45">
        <v>6</v>
      </c>
      <c r="L615" s="42">
        <f t="shared" si="130"/>
        <v>6</v>
      </c>
      <c r="M615" s="344" t="s">
        <v>34</v>
      </c>
      <c r="N615" s="38">
        <f t="shared" si="128"/>
        <v>7</v>
      </c>
      <c r="O615" s="35">
        <f t="shared" si="129"/>
        <v>42</v>
      </c>
      <c r="P615" s="33">
        <f t="shared" si="125"/>
        <v>0</v>
      </c>
      <c r="Q615" s="32"/>
      <c r="R615" s="308"/>
      <c r="S615" s="308"/>
      <c r="U615" s="31"/>
      <c r="V615" s="31"/>
      <c r="W615" s="31">
        <v>0</v>
      </c>
      <c r="X615" s="2"/>
      <c r="Y615" s="347"/>
    </row>
    <row r="616" spans="1:25" ht="15" customHeight="1" x14ac:dyDescent="0.35">
      <c r="A616" s="56" t="s">
        <v>280</v>
      </c>
      <c r="B616" s="55" t="s">
        <v>1528</v>
      </c>
      <c r="C616" s="57">
        <v>1000</v>
      </c>
      <c r="D616" s="57">
        <v>50</v>
      </c>
      <c r="E616" s="54">
        <v>57</v>
      </c>
      <c r="F616" s="52" t="s">
        <v>1671</v>
      </c>
      <c r="G616" s="51" t="s">
        <v>1672</v>
      </c>
      <c r="H616" s="50" t="s">
        <v>0</v>
      </c>
      <c r="I616" s="48" t="s">
        <v>3</v>
      </c>
      <c r="J616" s="46" t="s">
        <v>3</v>
      </c>
      <c r="K616" s="45">
        <v>6</v>
      </c>
      <c r="L616" s="42">
        <f t="shared" si="130"/>
        <v>6</v>
      </c>
      <c r="M616" s="342" t="s">
        <v>34</v>
      </c>
      <c r="N616" s="38">
        <f t="shared" si="128"/>
        <v>7</v>
      </c>
      <c r="O616" s="35">
        <f t="shared" si="129"/>
        <v>42</v>
      </c>
      <c r="P616" s="33">
        <f t="shared" si="125"/>
        <v>641.1</v>
      </c>
      <c r="Q616" s="32">
        <f t="shared" ref="Q616:Q618" si="132">ROUND(P616*1.2,2)</f>
        <v>769.32</v>
      </c>
      <c r="R616" s="308"/>
      <c r="S616" s="308"/>
      <c r="U616" s="31" t="s">
        <v>1829</v>
      </c>
      <c r="V616" s="31" t="str">
        <f>TEXT(F616,0)</f>
        <v>135375</v>
      </c>
      <c r="W616" s="31">
        <v>641.1</v>
      </c>
      <c r="X616" s="2"/>
      <c r="Y616" s="347"/>
    </row>
    <row r="617" spans="1:25" ht="15" customHeight="1" x14ac:dyDescent="0.35">
      <c r="A617" s="56" t="s">
        <v>280</v>
      </c>
      <c r="B617" s="55" t="s">
        <v>1528</v>
      </c>
      <c r="C617" s="57">
        <v>1000</v>
      </c>
      <c r="D617" s="57">
        <v>50</v>
      </c>
      <c r="E617" s="54">
        <v>60</v>
      </c>
      <c r="F617" s="52" t="s">
        <v>1673</v>
      </c>
      <c r="G617" s="51" t="s">
        <v>1674</v>
      </c>
      <c r="H617" s="50" t="s">
        <v>0</v>
      </c>
      <c r="I617" s="48" t="s">
        <v>3</v>
      </c>
      <c r="J617" s="46" t="s">
        <v>3</v>
      </c>
      <c r="K617" s="45">
        <v>6</v>
      </c>
      <c r="L617" s="42">
        <f t="shared" si="130"/>
        <v>6</v>
      </c>
      <c r="M617" s="342" t="s">
        <v>34</v>
      </c>
      <c r="N617" s="38">
        <f t="shared" si="128"/>
        <v>7</v>
      </c>
      <c r="O617" s="35">
        <f t="shared" si="129"/>
        <v>42</v>
      </c>
      <c r="P617" s="33">
        <f t="shared" si="125"/>
        <v>668.8</v>
      </c>
      <c r="Q617" s="32">
        <f t="shared" si="132"/>
        <v>802.56</v>
      </c>
      <c r="R617" s="308"/>
      <c r="S617" s="308"/>
      <c r="U617" s="31" t="s">
        <v>1829</v>
      </c>
      <c r="V617" s="31" t="str">
        <f>TEXT(F617,0)</f>
        <v>135382</v>
      </c>
      <c r="W617" s="31">
        <v>668.8</v>
      </c>
      <c r="X617" s="2"/>
      <c r="Y617" s="347"/>
    </row>
    <row r="618" spans="1:25" ht="15" customHeight="1" x14ac:dyDescent="0.35">
      <c r="A618" s="56" t="s">
        <v>280</v>
      </c>
      <c r="B618" s="55" t="s">
        <v>1528</v>
      </c>
      <c r="C618" s="57">
        <v>1000</v>
      </c>
      <c r="D618" s="57">
        <v>50</v>
      </c>
      <c r="E618" s="54">
        <v>64</v>
      </c>
      <c r="F618" s="52" t="s">
        <v>1675</v>
      </c>
      <c r="G618" s="51" t="s">
        <v>1676</v>
      </c>
      <c r="H618" s="50" t="s">
        <v>0</v>
      </c>
      <c r="I618" s="48"/>
      <c r="J618" s="46" t="s">
        <v>3</v>
      </c>
      <c r="K618" s="45">
        <v>5</v>
      </c>
      <c r="L618" s="42">
        <f t="shared" si="130"/>
        <v>5</v>
      </c>
      <c r="M618" s="342" t="s">
        <v>34</v>
      </c>
      <c r="N618" s="38">
        <f t="shared" si="128"/>
        <v>8</v>
      </c>
      <c r="O618" s="35">
        <f t="shared" si="129"/>
        <v>40</v>
      </c>
      <c r="P618" s="33">
        <f t="shared" si="125"/>
        <v>700</v>
      </c>
      <c r="Q618" s="32">
        <f t="shared" si="132"/>
        <v>840</v>
      </c>
      <c r="R618" s="308"/>
      <c r="S618" s="308"/>
      <c r="U618" s="31" t="s">
        <v>1829</v>
      </c>
      <c r="V618" s="31" t="str">
        <f>TEXT(F618,0)</f>
        <v>248325</v>
      </c>
      <c r="W618" s="31">
        <v>700</v>
      </c>
      <c r="X618" s="2"/>
      <c r="Y618" s="347"/>
    </row>
    <row r="619" spans="1:25" ht="15" customHeight="1" x14ac:dyDescent="0.35">
      <c r="A619" s="56" t="s">
        <v>280</v>
      </c>
      <c r="B619" s="55" t="s">
        <v>1528</v>
      </c>
      <c r="C619" s="57">
        <v>1000</v>
      </c>
      <c r="D619" s="57">
        <v>50</v>
      </c>
      <c r="E619" s="54">
        <v>70</v>
      </c>
      <c r="F619" s="52" t="s">
        <v>1937</v>
      </c>
      <c r="G619" s="51" t="s">
        <v>1938</v>
      </c>
      <c r="H619" s="50" t="s">
        <v>0</v>
      </c>
      <c r="I619" s="48" t="s">
        <v>3</v>
      </c>
      <c r="J619" s="46" t="s">
        <v>3</v>
      </c>
      <c r="K619" s="45">
        <v>5</v>
      </c>
      <c r="L619" s="42">
        <f t="shared" si="130"/>
        <v>5</v>
      </c>
      <c r="M619" s="344" t="s">
        <v>34</v>
      </c>
      <c r="N619" s="38">
        <f t="shared" si="128"/>
        <v>8</v>
      </c>
      <c r="O619" s="35">
        <f t="shared" si="129"/>
        <v>40</v>
      </c>
      <c r="P619" s="33">
        <f t="shared" si="125"/>
        <v>0</v>
      </c>
      <c r="Q619" s="32"/>
      <c r="R619" s="308"/>
      <c r="S619" s="308"/>
      <c r="U619" s="31"/>
      <c r="V619" s="31"/>
      <c r="W619" s="31">
        <v>0</v>
      </c>
      <c r="X619" s="2"/>
      <c r="Y619" s="347"/>
    </row>
    <row r="620" spans="1:25" ht="15" customHeight="1" x14ac:dyDescent="0.35">
      <c r="A620" s="56" t="s">
        <v>280</v>
      </c>
      <c r="B620" s="55" t="s">
        <v>1528</v>
      </c>
      <c r="C620" s="57">
        <v>1000</v>
      </c>
      <c r="D620" s="57">
        <v>50</v>
      </c>
      <c r="E620" s="54">
        <v>76</v>
      </c>
      <c r="F620" s="52" t="s">
        <v>1677</v>
      </c>
      <c r="G620" s="51" t="s">
        <v>1678</v>
      </c>
      <c r="H620" s="50" t="s">
        <v>0</v>
      </c>
      <c r="I620" s="48" t="s">
        <v>3</v>
      </c>
      <c r="J620" s="46" t="s">
        <v>3</v>
      </c>
      <c r="K620" s="45">
        <v>5</v>
      </c>
      <c r="L620" s="42">
        <f t="shared" si="130"/>
        <v>5</v>
      </c>
      <c r="M620" s="342" t="s">
        <v>34</v>
      </c>
      <c r="N620" s="38">
        <f t="shared" si="128"/>
        <v>8</v>
      </c>
      <c r="O620" s="35">
        <f t="shared" si="129"/>
        <v>40</v>
      </c>
      <c r="P620" s="33">
        <f t="shared" si="125"/>
        <v>762.1</v>
      </c>
      <c r="Q620" s="32">
        <f t="shared" ref="Q620" si="133">ROUND(P620*1.2,2)</f>
        <v>914.52</v>
      </c>
      <c r="R620" s="308"/>
      <c r="S620" s="308"/>
      <c r="U620" s="31" t="s">
        <v>1829</v>
      </c>
      <c r="V620" s="31" t="str">
        <f>TEXT(F620,0)</f>
        <v>135397</v>
      </c>
      <c r="W620" s="31">
        <v>762.1</v>
      </c>
      <c r="X620" s="2"/>
      <c r="Y620" s="347"/>
    </row>
    <row r="621" spans="1:25" ht="15" customHeight="1" x14ac:dyDescent="0.35">
      <c r="A621" s="56" t="s">
        <v>280</v>
      </c>
      <c r="B621" s="55" t="s">
        <v>1528</v>
      </c>
      <c r="C621" s="57">
        <v>1000</v>
      </c>
      <c r="D621" s="57">
        <v>50</v>
      </c>
      <c r="E621" s="54">
        <v>83</v>
      </c>
      <c r="F621" s="52" t="s">
        <v>1939</v>
      </c>
      <c r="G621" s="51" t="s">
        <v>1940</v>
      </c>
      <c r="H621" s="50" t="s">
        <v>0</v>
      </c>
      <c r="I621" s="48"/>
      <c r="J621" s="46" t="s">
        <v>3</v>
      </c>
      <c r="K621" s="45">
        <v>5</v>
      </c>
      <c r="L621" s="42">
        <f t="shared" si="130"/>
        <v>5</v>
      </c>
      <c r="M621" s="344" t="s">
        <v>34</v>
      </c>
      <c r="N621" s="38">
        <f t="shared" si="128"/>
        <v>8</v>
      </c>
      <c r="O621" s="35">
        <f t="shared" si="129"/>
        <v>40</v>
      </c>
      <c r="P621" s="33">
        <f t="shared" si="125"/>
        <v>0</v>
      </c>
      <c r="Q621" s="32"/>
      <c r="R621" s="308"/>
      <c r="S621" s="308"/>
      <c r="U621" s="31"/>
      <c r="V621" s="31"/>
      <c r="W621" s="31">
        <v>0</v>
      </c>
      <c r="X621" s="2"/>
      <c r="Y621" s="347"/>
    </row>
    <row r="622" spans="1:25" ht="15" customHeight="1" x14ac:dyDescent="0.35">
      <c r="A622" s="56" t="s">
        <v>280</v>
      </c>
      <c r="B622" s="55" t="s">
        <v>1528</v>
      </c>
      <c r="C622" s="57">
        <v>1000</v>
      </c>
      <c r="D622" s="57">
        <v>50</v>
      </c>
      <c r="E622" s="54">
        <v>89</v>
      </c>
      <c r="F622" s="52" t="s">
        <v>1679</v>
      </c>
      <c r="G622" s="51" t="s">
        <v>1680</v>
      </c>
      <c r="H622" s="50" t="s">
        <v>0</v>
      </c>
      <c r="I622" s="48" t="s">
        <v>3</v>
      </c>
      <c r="J622" s="46" t="s">
        <v>3</v>
      </c>
      <c r="K622" s="45">
        <v>5</v>
      </c>
      <c r="L622" s="42">
        <f t="shared" si="130"/>
        <v>5</v>
      </c>
      <c r="M622" s="342" t="s">
        <v>34</v>
      </c>
      <c r="N622" s="38">
        <f t="shared" si="128"/>
        <v>8</v>
      </c>
      <c r="O622" s="35">
        <f t="shared" si="129"/>
        <v>40</v>
      </c>
      <c r="P622" s="33">
        <f t="shared" si="125"/>
        <v>796</v>
      </c>
      <c r="Q622" s="32">
        <f t="shared" ref="Q622:Q629" si="134">ROUND(P622*1.2,2)</f>
        <v>955.2</v>
      </c>
      <c r="R622" s="308"/>
      <c r="S622" s="308"/>
      <c r="U622" s="31" t="s">
        <v>1829</v>
      </c>
      <c r="V622" s="31" t="str">
        <f t="shared" ref="V622:V629" si="135">TEXT(F622,0)</f>
        <v>135404</v>
      </c>
      <c r="W622" s="31">
        <v>796</v>
      </c>
      <c r="X622" s="2"/>
      <c r="Y622" s="347"/>
    </row>
    <row r="623" spans="1:25" ht="15" customHeight="1" x14ac:dyDescent="0.35">
      <c r="A623" s="56" t="s">
        <v>280</v>
      </c>
      <c r="B623" s="55" t="s">
        <v>1528</v>
      </c>
      <c r="C623" s="57">
        <v>1000</v>
      </c>
      <c r="D623" s="57">
        <v>50</v>
      </c>
      <c r="E623" s="54">
        <v>102</v>
      </c>
      <c r="F623" s="52" t="s">
        <v>1681</v>
      </c>
      <c r="G623" s="51" t="s">
        <v>1682</v>
      </c>
      <c r="H623" s="50" t="s">
        <v>0</v>
      </c>
      <c r="I623" s="48"/>
      <c r="J623" s="46" t="s">
        <v>3</v>
      </c>
      <c r="K623" s="45">
        <v>4</v>
      </c>
      <c r="L623" s="42">
        <f t="shared" si="130"/>
        <v>4</v>
      </c>
      <c r="M623" s="342" t="s">
        <v>34</v>
      </c>
      <c r="N623" s="38">
        <f t="shared" si="128"/>
        <v>10</v>
      </c>
      <c r="O623" s="35">
        <f t="shared" si="129"/>
        <v>40</v>
      </c>
      <c r="P623" s="33">
        <f t="shared" si="125"/>
        <v>826.3</v>
      </c>
      <c r="Q623" s="32">
        <f t="shared" si="134"/>
        <v>991.56</v>
      </c>
      <c r="R623" s="308"/>
      <c r="S623" s="308"/>
      <c r="U623" s="31" t="s">
        <v>1829</v>
      </c>
      <c r="V623" s="31" t="str">
        <f t="shared" si="135"/>
        <v>135015</v>
      </c>
      <c r="W623" s="31">
        <v>826.3</v>
      </c>
      <c r="X623" s="2"/>
      <c r="Y623" s="347"/>
    </row>
    <row r="624" spans="1:25" ht="15" customHeight="1" x14ac:dyDescent="0.35">
      <c r="A624" s="56" t="s">
        <v>280</v>
      </c>
      <c r="B624" s="55" t="s">
        <v>1528</v>
      </c>
      <c r="C624" s="57">
        <v>1000</v>
      </c>
      <c r="D624" s="57">
        <v>50</v>
      </c>
      <c r="E624" s="54">
        <v>108</v>
      </c>
      <c r="F624" s="52" t="s">
        <v>1683</v>
      </c>
      <c r="G624" s="51" t="s">
        <v>1684</v>
      </c>
      <c r="H624" s="50" t="s">
        <v>0</v>
      </c>
      <c r="I624" s="48" t="s">
        <v>3</v>
      </c>
      <c r="J624" s="46" t="s">
        <v>3</v>
      </c>
      <c r="K624" s="45">
        <v>4</v>
      </c>
      <c r="L624" s="42">
        <f t="shared" si="130"/>
        <v>4</v>
      </c>
      <c r="M624" s="342" t="s">
        <v>34</v>
      </c>
      <c r="N624" s="38">
        <f t="shared" si="128"/>
        <v>10</v>
      </c>
      <c r="O624" s="35">
        <f t="shared" si="129"/>
        <v>40</v>
      </c>
      <c r="P624" s="33">
        <f t="shared" si="125"/>
        <v>855.1</v>
      </c>
      <c r="Q624" s="32">
        <f t="shared" si="134"/>
        <v>1026.1199999999999</v>
      </c>
      <c r="R624" s="308"/>
      <c r="S624" s="308"/>
      <c r="U624" s="31" t="s">
        <v>1829</v>
      </c>
      <c r="V624" s="31" t="str">
        <f t="shared" si="135"/>
        <v>135411</v>
      </c>
      <c r="W624" s="31">
        <v>855.1</v>
      </c>
      <c r="X624" s="2"/>
      <c r="Y624" s="347"/>
    </row>
    <row r="625" spans="1:25" ht="15" customHeight="1" x14ac:dyDescent="0.35">
      <c r="A625" s="56" t="s">
        <v>280</v>
      </c>
      <c r="B625" s="55" t="s">
        <v>1528</v>
      </c>
      <c r="C625" s="57">
        <v>1000</v>
      </c>
      <c r="D625" s="57">
        <v>50</v>
      </c>
      <c r="E625" s="54">
        <v>114</v>
      </c>
      <c r="F625" s="52" t="s">
        <v>1685</v>
      </c>
      <c r="G625" s="51" t="s">
        <v>1686</v>
      </c>
      <c r="H625" s="50" t="s">
        <v>0</v>
      </c>
      <c r="I625" s="48" t="s">
        <v>3</v>
      </c>
      <c r="J625" s="46" t="s">
        <v>3</v>
      </c>
      <c r="K625" s="45">
        <v>4</v>
      </c>
      <c r="L625" s="42">
        <f t="shared" si="130"/>
        <v>4</v>
      </c>
      <c r="M625" s="342" t="s">
        <v>34</v>
      </c>
      <c r="N625" s="38">
        <f t="shared" si="128"/>
        <v>10</v>
      </c>
      <c r="O625" s="35">
        <f t="shared" si="129"/>
        <v>40</v>
      </c>
      <c r="P625" s="33">
        <f t="shared" si="125"/>
        <v>885.5</v>
      </c>
      <c r="Q625" s="32">
        <f t="shared" si="134"/>
        <v>1062.5999999999999</v>
      </c>
      <c r="R625" s="308"/>
      <c r="S625" s="308"/>
      <c r="U625" s="31" t="s">
        <v>1829</v>
      </c>
      <c r="V625" s="31" t="str">
        <f t="shared" si="135"/>
        <v>135418</v>
      </c>
      <c r="W625" s="31">
        <v>885.5</v>
      </c>
      <c r="X625" s="2"/>
      <c r="Y625" s="347"/>
    </row>
    <row r="626" spans="1:25" ht="15" customHeight="1" x14ac:dyDescent="0.35">
      <c r="A626" s="56" t="s">
        <v>280</v>
      </c>
      <c r="B626" s="55" t="s">
        <v>1528</v>
      </c>
      <c r="C626" s="57">
        <v>1000</v>
      </c>
      <c r="D626" s="57">
        <v>50</v>
      </c>
      <c r="E626" s="54">
        <v>133</v>
      </c>
      <c r="F626" s="52" t="s">
        <v>1687</v>
      </c>
      <c r="G626" s="51" t="s">
        <v>1688</v>
      </c>
      <c r="H626" s="50" t="s">
        <v>0</v>
      </c>
      <c r="I626" s="48" t="s">
        <v>3</v>
      </c>
      <c r="J626" s="46" t="s">
        <v>3</v>
      </c>
      <c r="K626" s="45">
        <v>3</v>
      </c>
      <c r="L626" s="42">
        <f t="shared" si="130"/>
        <v>3</v>
      </c>
      <c r="M626" s="342" t="s">
        <v>34</v>
      </c>
      <c r="N626" s="38">
        <f t="shared" si="128"/>
        <v>14</v>
      </c>
      <c r="O626" s="35">
        <f t="shared" si="129"/>
        <v>42</v>
      </c>
      <c r="P626" s="33">
        <f t="shared" si="125"/>
        <v>947.3</v>
      </c>
      <c r="Q626" s="32">
        <f t="shared" si="134"/>
        <v>1136.76</v>
      </c>
      <c r="R626" s="308"/>
      <c r="S626" s="308"/>
      <c r="U626" s="31" t="s">
        <v>1829</v>
      </c>
      <c r="V626" s="31" t="str">
        <f t="shared" si="135"/>
        <v>135425</v>
      </c>
      <c r="W626" s="31">
        <v>947.3</v>
      </c>
      <c r="X626" s="2"/>
      <c r="Y626" s="347"/>
    </row>
    <row r="627" spans="1:25" ht="15" customHeight="1" x14ac:dyDescent="0.35">
      <c r="A627" s="56" t="s">
        <v>280</v>
      </c>
      <c r="B627" s="55" t="s">
        <v>1528</v>
      </c>
      <c r="C627" s="57">
        <v>1000</v>
      </c>
      <c r="D627" s="57">
        <v>50</v>
      </c>
      <c r="E627" s="54">
        <v>159</v>
      </c>
      <c r="F627" s="52" t="s">
        <v>1689</v>
      </c>
      <c r="G627" s="51" t="s">
        <v>1690</v>
      </c>
      <c r="H627" s="50" t="s">
        <v>0</v>
      </c>
      <c r="I627" s="48" t="s">
        <v>3</v>
      </c>
      <c r="J627" s="46" t="s">
        <v>3</v>
      </c>
      <c r="K627" s="45">
        <v>3</v>
      </c>
      <c r="L627" s="42">
        <f t="shared" si="130"/>
        <v>3</v>
      </c>
      <c r="M627" s="342" t="s">
        <v>34</v>
      </c>
      <c r="N627" s="38">
        <f t="shared" si="128"/>
        <v>14</v>
      </c>
      <c r="O627" s="35">
        <f t="shared" si="129"/>
        <v>42</v>
      </c>
      <c r="P627" s="33">
        <f t="shared" si="125"/>
        <v>1047.5999999999999</v>
      </c>
      <c r="Q627" s="32">
        <f t="shared" si="134"/>
        <v>1257.1199999999999</v>
      </c>
      <c r="R627" s="308"/>
      <c r="S627" s="308"/>
      <c r="U627" s="31" t="s">
        <v>1829</v>
      </c>
      <c r="V627" s="31" t="str">
        <f t="shared" si="135"/>
        <v>135432</v>
      </c>
      <c r="W627" s="31">
        <v>1047.5999999999999</v>
      </c>
      <c r="X627" s="2"/>
      <c r="Y627" s="347"/>
    </row>
    <row r="628" spans="1:25" ht="15" customHeight="1" x14ac:dyDescent="0.35">
      <c r="A628" s="56" t="s">
        <v>280</v>
      </c>
      <c r="B628" s="55" t="s">
        <v>1528</v>
      </c>
      <c r="C628" s="57">
        <v>1000</v>
      </c>
      <c r="D628" s="57">
        <v>50</v>
      </c>
      <c r="E628" s="54">
        <v>169</v>
      </c>
      <c r="F628" s="52" t="s">
        <v>1691</v>
      </c>
      <c r="G628" s="51" t="s">
        <v>1692</v>
      </c>
      <c r="H628" s="50" t="s">
        <v>0</v>
      </c>
      <c r="I628" s="48" t="s">
        <v>3</v>
      </c>
      <c r="J628" s="46" t="s">
        <v>3</v>
      </c>
      <c r="K628" s="45">
        <v>3</v>
      </c>
      <c r="L628" s="42">
        <f t="shared" si="130"/>
        <v>3</v>
      </c>
      <c r="M628" s="342" t="s">
        <v>34</v>
      </c>
      <c r="N628" s="38">
        <f t="shared" si="128"/>
        <v>14</v>
      </c>
      <c r="O628" s="35">
        <f t="shared" si="129"/>
        <v>42</v>
      </c>
      <c r="P628" s="33">
        <f t="shared" si="125"/>
        <v>1100</v>
      </c>
      <c r="Q628" s="32">
        <f t="shared" si="134"/>
        <v>1320</v>
      </c>
      <c r="R628" s="308"/>
      <c r="S628" s="308"/>
      <c r="U628" s="31" t="s">
        <v>1829</v>
      </c>
      <c r="V628" s="31" t="str">
        <f t="shared" si="135"/>
        <v>135439</v>
      </c>
      <c r="W628" s="31">
        <v>1100</v>
      </c>
      <c r="X628" s="2"/>
      <c r="Y628" s="347"/>
    </row>
    <row r="629" spans="1:25" ht="15" customHeight="1" x14ac:dyDescent="0.35">
      <c r="A629" s="56" t="s">
        <v>280</v>
      </c>
      <c r="B629" s="55" t="s">
        <v>1528</v>
      </c>
      <c r="C629" s="57">
        <v>1000</v>
      </c>
      <c r="D629" s="57">
        <v>50</v>
      </c>
      <c r="E629" s="54">
        <v>194</v>
      </c>
      <c r="F629" s="52" t="s">
        <v>1693</v>
      </c>
      <c r="G629" s="51" t="s">
        <v>1694</v>
      </c>
      <c r="H629" s="50" t="s">
        <v>0</v>
      </c>
      <c r="I629" s="48"/>
      <c r="J629" s="46" t="s">
        <v>3</v>
      </c>
      <c r="K629" s="45">
        <v>3</v>
      </c>
      <c r="L629" s="42">
        <f t="shared" si="130"/>
        <v>3</v>
      </c>
      <c r="M629" s="342" t="s">
        <v>34</v>
      </c>
      <c r="N629" s="38">
        <f t="shared" si="128"/>
        <v>14</v>
      </c>
      <c r="O629" s="35">
        <f t="shared" si="129"/>
        <v>42</v>
      </c>
      <c r="P629" s="33">
        <f t="shared" si="125"/>
        <v>1245.5999999999999</v>
      </c>
      <c r="Q629" s="32">
        <f t="shared" si="134"/>
        <v>1494.72</v>
      </c>
      <c r="R629" s="308"/>
      <c r="S629" s="308"/>
      <c r="U629" s="31" t="s">
        <v>1829</v>
      </c>
      <c r="V629" s="31" t="str">
        <f t="shared" si="135"/>
        <v>135055</v>
      </c>
      <c r="W629" s="31">
        <v>1245.5999999999999</v>
      </c>
      <c r="X629" s="2"/>
      <c r="Y629" s="347"/>
    </row>
    <row r="630" spans="1:25" ht="15" customHeight="1" x14ac:dyDescent="0.35">
      <c r="A630" s="56" t="s">
        <v>280</v>
      </c>
      <c r="B630" s="55" t="s">
        <v>1528</v>
      </c>
      <c r="C630" s="57">
        <v>1000</v>
      </c>
      <c r="D630" s="57">
        <v>50</v>
      </c>
      <c r="E630" s="54">
        <v>205</v>
      </c>
      <c r="F630" s="52" t="s">
        <v>1941</v>
      </c>
      <c r="G630" s="51" t="s">
        <v>1942</v>
      </c>
      <c r="H630" s="50" t="s">
        <v>0</v>
      </c>
      <c r="I630" s="48"/>
      <c r="J630" s="46" t="s">
        <v>3</v>
      </c>
      <c r="K630" s="45">
        <v>2</v>
      </c>
      <c r="L630" s="42">
        <f t="shared" si="130"/>
        <v>2</v>
      </c>
      <c r="M630" s="344" t="s">
        <v>34</v>
      </c>
      <c r="N630" s="38">
        <f t="shared" si="128"/>
        <v>20</v>
      </c>
      <c r="O630" s="35">
        <f t="shared" si="129"/>
        <v>40</v>
      </c>
      <c r="P630" s="33">
        <f t="shared" si="125"/>
        <v>0</v>
      </c>
      <c r="Q630" s="32"/>
      <c r="R630" s="308"/>
      <c r="S630" s="308"/>
      <c r="U630" s="31"/>
      <c r="V630" s="31"/>
      <c r="W630" s="31">
        <v>0</v>
      </c>
      <c r="X630" s="2"/>
      <c r="Y630" s="347"/>
    </row>
    <row r="631" spans="1:25" ht="15" customHeight="1" x14ac:dyDescent="0.35">
      <c r="A631" s="56" t="s">
        <v>280</v>
      </c>
      <c r="B631" s="55" t="s">
        <v>1528</v>
      </c>
      <c r="C631" s="57">
        <v>1000</v>
      </c>
      <c r="D631" s="57">
        <v>50</v>
      </c>
      <c r="E631" s="54">
        <v>219</v>
      </c>
      <c r="F631" s="52" t="s">
        <v>1695</v>
      </c>
      <c r="G631" s="51" t="s">
        <v>1696</v>
      </c>
      <c r="H631" s="50" t="s">
        <v>0</v>
      </c>
      <c r="I631" s="48" t="s">
        <v>3</v>
      </c>
      <c r="J631" s="46" t="s">
        <v>3</v>
      </c>
      <c r="K631" s="45">
        <v>2</v>
      </c>
      <c r="L631" s="42">
        <f t="shared" si="130"/>
        <v>2</v>
      </c>
      <c r="M631" s="342" t="s">
        <v>34</v>
      </c>
      <c r="N631" s="38">
        <f t="shared" si="128"/>
        <v>20</v>
      </c>
      <c r="O631" s="35">
        <f t="shared" si="129"/>
        <v>40</v>
      </c>
      <c r="P631" s="33">
        <f t="shared" si="125"/>
        <v>1386.4</v>
      </c>
      <c r="Q631" s="32">
        <f t="shared" ref="Q631" si="136">ROUND(P631*1.2,2)</f>
        <v>1663.68</v>
      </c>
      <c r="R631" s="308"/>
      <c r="S631" s="308"/>
      <c r="U631" s="31" t="s">
        <v>1829</v>
      </c>
      <c r="V631" s="31" t="str">
        <f>TEXT(F631,0)</f>
        <v>135446</v>
      </c>
      <c r="W631" s="31">
        <v>1386.4</v>
      </c>
      <c r="X631" s="2"/>
      <c r="Y631" s="347"/>
    </row>
    <row r="632" spans="1:25" ht="15" customHeight="1" x14ac:dyDescent="0.35">
      <c r="A632" s="56" t="s">
        <v>280</v>
      </c>
      <c r="B632" s="55" t="s">
        <v>1528</v>
      </c>
      <c r="C632" s="57">
        <v>1000</v>
      </c>
      <c r="D632" s="57">
        <v>50</v>
      </c>
      <c r="E632" s="54">
        <v>245</v>
      </c>
      <c r="F632" s="52" t="s">
        <v>1943</v>
      </c>
      <c r="G632" s="51" t="s">
        <v>1944</v>
      </c>
      <c r="H632" s="50" t="s">
        <v>0</v>
      </c>
      <c r="I632" s="48"/>
      <c r="J632" s="46" t="s">
        <v>3</v>
      </c>
      <c r="K632" s="45">
        <v>2</v>
      </c>
      <c r="L632" s="42">
        <f t="shared" si="130"/>
        <v>2</v>
      </c>
      <c r="M632" s="344" t="s">
        <v>34</v>
      </c>
      <c r="N632" s="38">
        <f t="shared" si="128"/>
        <v>20</v>
      </c>
      <c r="O632" s="35">
        <f t="shared" si="129"/>
        <v>40</v>
      </c>
      <c r="P632" s="33">
        <f t="shared" si="125"/>
        <v>0</v>
      </c>
      <c r="Q632" s="32"/>
      <c r="R632" s="308"/>
      <c r="S632" s="308"/>
      <c r="U632" s="31"/>
      <c r="V632" s="31"/>
      <c r="W632" s="31">
        <v>0</v>
      </c>
      <c r="X632" s="2"/>
      <c r="Y632" s="347"/>
    </row>
    <row r="633" spans="1:25" ht="15" customHeight="1" x14ac:dyDescent="0.35">
      <c r="A633" s="56" t="s">
        <v>280</v>
      </c>
      <c r="B633" s="55" t="s">
        <v>1528</v>
      </c>
      <c r="C633" s="57">
        <v>1000</v>
      </c>
      <c r="D633" s="54">
        <v>60</v>
      </c>
      <c r="E633" s="54">
        <v>18</v>
      </c>
      <c r="F633" s="52" t="s">
        <v>1945</v>
      </c>
      <c r="G633" s="51" t="s">
        <v>1946</v>
      </c>
      <c r="H633" s="50" t="s">
        <v>0</v>
      </c>
      <c r="I633" s="48" t="s">
        <v>3</v>
      </c>
      <c r="J633" s="46"/>
      <c r="K633" s="45">
        <v>7</v>
      </c>
      <c r="L633" s="42">
        <f t="shared" si="130"/>
        <v>7</v>
      </c>
      <c r="M633" s="344" t="s">
        <v>34</v>
      </c>
      <c r="N633" s="38">
        <f t="shared" si="128"/>
        <v>6</v>
      </c>
      <c r="O633" s="35">
        <f t="shared" si="129"/>
        <v>42</v>
      </c>
      <c r="P633" s="33">
        <f t="shared" si="125"/>
        <v>0</v>
      </c>
      <c r="Q633" s="32"/>
      <c r="R633" s="308"/>
      <c r="S633" s="308"/>
      <c r="U633" s="31"/>
      <c r="V633" s="31"/>
      <c r="W633" s="31">
        <v>0</v>
      </c>
      <c r="X633" s="2"/>
      <c r="Y633" s="347"/>
    </row>
    <row r="634" spans="1:25" ht="15" customHeight="1" x14ac:dyDescent="0.35">
      <c r="A634" s="56" t="s">
        <v>280</v>
      </c>
      <c r="B634" s="55" t="s">
        <v>1528</v>
      </c>
      <c r="C634" s="57">
        <v>1000</v>
      </c>
      <c r="D634" s="57">
        <v>60</v>
      </c>
      <c r="E634" s="54">
        <v>21</v>
      </c>
      <c r="F634" s="52" t="s">
        <v>1947</v>
      </c>
      <c r="G634" s="51" t="s">
        <v>1948</v>
      </c>
      <c r="H634" s="50" t="s">
        <v>0</v>
      </c>
      <c r="I634" s="48" t="s">
        <v>3</v>
      </c>
      <c r="J634" s="46"/>
      <c r="K634" s="45">
        <v>7</v>
      </c>
      <c r="L634" s="42">
        <f t="shared" si="130"/>
        <v>7</v>
      </c>
      <c r="M634" s="344" t="s">
        <v>34</v>
      </c>
      <c r="N634" s="38">
        <f t="shared" si="128"/>
        <v>6</v>
      </c>
      <c r="O634" s="35">
        <f t="shared" si="129"/>
        <v>42</v>
      </c>
      <c r="P634" s="33">
        <f t="shared" si="125"/>
        <v>0</v>
      </c>
      <c r="Q634" s="32"/>
      <c r="R634" s="308"/>
      <c r="S634" s="308"/>
      <c r="U634" s="31"/>
      <c r="V634" s="31"/>
      <c r="W634" s="31">
        <v>0</v>
      </c>
      <c r="X634" s="2"/>
      <c r="Y634" s="347"/>
    </row>
    <row r="635" spans="1:25" ht="15" customHeight="1" x14ac:dyDescent="0.35">
      <c r="A635" s="56" t="s">
        <v>280</v>
      </c>
      <c r="B635" s="55" t="s">
        <v>1528</v>
      </c>
      <c r="C635" s="57">
        <v>1000</v>
      </c>
      <c r="D635" s="57">
        <v>60</v>
      </c>
      <c r="E635" s="54">
        <v>25</v>
      </c>
      <c r="F635" s="52" t="s">
        <v>1697</v>
      </c>
      <c r="G635" s="51" t="s">
        <v>1698</v>
      </c>
      <c r="H635" s="50" t="s">
        <v>0</v>
      </c>
      <c r="I635" s="48" t="s">
        <v>3</v>
      </c>
      <c r="J635" s="46"/>
      <c r="K635" s="45">
        <v>7</v>
      </c>
      <c r="L635" s="42">
        <f t="shared" si="130"/>
        <v>7</v>
      </c>
      <c r="M635" s="342" t="s">
        <v>34</v>
      </c>
      <c r="N635" s="38">
        <f t="shared" si="128"/>
        <v>6</v>
      </c>
      <c r="O635" s="35">
        <f t="shared" si="129"/>
        <v>42</v>
      </c>
      <c r="P635" s="33">
        <f t="shared" si="125"/>
        <v>543.4</v>
      </c>
      <c r="Q635" s="32">
        <f t="shared" ref="Q635:Q638" si="137">ROUND(P635*1.2,2)</f>
        <v>652.08000000000004</v>
      </c>
      <c r="R635" s="308"/>
      <c r="S635" s="308"/>
      <c r="U635" s="31" t="s">
        <v>1829</v>
      </c>
      <c r="V635" s="31" t="str">
        <f>TEXT(F635,0)</f>
        <v>135335</v>
      </c>
      <c r="W635" s="31">
        <v>543.4</v>
      </c>
      <c r="X635" s="2"/>
      <c r="Y635" s="347"/>
    </row>
    <row r="636" spans="1:25" ht="15" customHeight="1" x14ac:dyDescent="0.35">
      <c r="A636" s="56" t="s">
        <v>280</v>
      </c>
      <c r="B636" s="55" t="s">
        <v>1528</v>
      </c>
      <c r="C636" s="57">
        <v>1000</v>
      </c>
      <c r="D636" s="57">
        <v>60</v>
      </c>
      <c r="E636" s="54">
        <v>28</v>
      </c>
      <c r="F636" s="52" t="s">
        <v>1699</v>
      </c>
      <c r="G636" s="51" t="s">
        <v>1700</v>
      </c>
      <c r="H636" s="50" t="s">
        <v>0</v>
      </c>
      <c r="I636" s="48" t="s">
        <v>3</v>
      </c>
      <c r="J636" s="46"/>
      <c r="K636" s="45">
        <v>6</v>
      </c>
      <c r="L636" s="42">
        <f t="shared" si="130"/>
        <v>6</v>
      </c>
      <c r="M636" s="342" t="s">
        <v>34</v>
      </c>
      <c r="N636" s="38">
        <f t="shared" si="128"/>
        <v>7</v>
      </c>
      <c r="O636" s="35">
        <f t="shared" si="129"/>
        <v>42</v>
      </c>
      <c r="P636" s="33">
        <f t="shared" si="125"/>
        <v>565.79999999999995</v>
      </c>
      <c r="Q636" s="32">
        <f t="shared" si="137"/>
        <v>678.96</v>
      </c>
      <c r="R636" s="308"/>
      <c r="S636" s="308"/>
      <c r="U636" s="31" t="s">
        <v>1829</v>
      </c>
      <c r="V636" s="31" t="str">
        <f>TEXT(F636,0)</f>
        <v>135340</v>
      </c>
      <c r="W636" s="31">
        <v>565.79999999999995</v>
      </c>
      <c r="X636" s="2"/>
      <c r="Y636" s="347"/>
    </row>
    <row r="637" spans="1:25" ht="15" customHeight="1" x14ac:dyDescent="0.35">
      <c r="A637" s="56" t="s">
        <v>280</v>
      </c>
      <c r="B637" s="55" t="s">
        <v>1528</v>
      </c>
      <c r="C637" s="57">
        <v>1000</v>
      </c>
      <c r="D637" s="57">
        <v>60</v>
      </c>
      <c r="E637" s="54">
        <v>32</v>
      </c>
      <c r="F637" s="52" t="s">
        <v>1701</v>
      </c>
      <c r="G637" s="51" t="s">
        <v>1702</v>
      </c>
      <c r="H637" s="50" t="s">
        <v>0</v>
      </c>
      <c r="I637" s="48" t="s">
        <v>3</v>
      </c>
      <c r="J637" s="46"/>
      <c r="K637" s="45">
        <v>6</v>
      </c>
      <c r="L637" s="42">
        <f t="shared" si="130"/>
        <v>6</v>
      </c>
      <c r="M637" s="342" t="s">
        <v>34</v>
      </c>
      <c r="N637" s="38">
        <f t="shared" si="128"/>
        <v>7</v>
      </c>
      <c r="O637" s="35">
        <f t="shared" si="129"/>
        <v>42</v>
      </c>
      <c r="P637" s="33">
        <f t="shared" si="125"/>
        <v>595.79999999999995</v>
      </c>
      <c r="Q637" s="32">
        <f t="shared" si="137"/>
        <v>714.96</v>
      </c>
      <c r="R637" s="308"/>
      <c r="S637" s="308"/>
      <c r="U637" s="31" t="s">
        <v>1829</v>
      </c>
      <c r="V637" s="31" t="str">
        <f>TEXT(F637,0)</f>
        <v>135345</v>
      </c>
      <c r="W637" s="31">
        <v>595.79999999999995</v>
      </c>
      <c r="X637" s="2"/>
      <c r="Y637" s="347"/>
    </row>
    <row r="638" spans="1:25" ht="15" customHeight="1" x14ac:dyDescent="0.35">
      <c r="A638" s="56" t="s">
        <v>280</v>
      </c>
      <c r="B638" s="55" t="s">
        <v>1528</v>
      </c>
      <c r="C638" s="57">
        <v>1000</v>
      </c>
      <c r="D638" s="57">
        <v>60</v>
      </c>
      <c r="E638" s="54">
        <v>35</v>
      </c>
      <c r="F638" s="52" t="s">
        <v>1703</v>
      </c>
      <c r="G638" s="51" t="s">
        <v>1704</v>
      </c>
      <c r="H638" s="50" t="s">
        <v>0</v>
      </c>
      <c r="I638" s="48" t="s">
        <v>3</v>
      </c>
      <c r="J638" s="46" t="s">
        <v>3</v>
      </c>
      <c r="K638" s="45">
        <v>6</v>
      </c>
      <c r="L638" s="42">
        <f t="shared" si="130"/>
        <v>6</v>
      </c>
      <c r="M638" s="342" t="s">
        <v>34</v>
      </c>
      <c r="N638" s="38">
        <f t="shared" si="128"/>
        <v>7</v>
      </c>
      <c r="O638" s="35">
        <f t="shared" si="129"/>
        <v>42</v>
      </c>
      <c r="P638" s="33">
        <f t="shared" si="125"/>
        <v>627</v>
      </c>
      <c r="Q638" s="32">
        <f t="shared" si="137"/>
        <v>752.4</v>
      </c>
      <c r="R638" s="308"/>
      <c r="S638" s="308"/>
      <c r="U638" s="31" t="s">
        <v>1829</v>
      </c>
      <c r="V638" s="31" t="str">
        <f>TEXT(F638,0)</f>
        <v>135350</v>
      </c>
      <c r="W638" s="31">
        <v>627</v>
      </c>
      <c r="X638" s="2"/>
      <c r="Y638" s="347"/>
    </row>
    <row r="639" spans="1:25" ht="15" customHeight="1" x14ac:dyDescent="0.35">
      <c r="A639" s="56" t="s">
        <v>280</v>
      </c>
      <c r="B639" s="55" t="s">
        <v>1528</v>
      </c>
      <c r="C639" s="57">
        <v>1000</v>
      </c>
      <c r="D639" s="57">
        <v>60</v>
      </c>
      <c r="E639" s="54">
        <v>38</v>
      </c>
      <c r="F639" s="52" t="s">
        <v>1949</v>
      </c>
      <c r="G639" s="51" t="s">
        <v>1950</v>
      </c>
      <c r="H639" s="50" t="s">
        <v>0</v>
      </c>
      <c r="I639" s="48" t="s">
        <v>3</v>
      </c>
      <c r="J639" s="46"/>
      <c r="K639" s="45">
        <v>6</v>
      </c>
      <c r="L639" s="42">
        <f t="shared" si="130"/>
        <v>6</v>
      </c>
      <c r="M639" s="344" t="s">
        <v>34</v>
      </c>
      <c r="N639" s="38">
        <f t="shared" si="128"/>
        <v>7</v>
      </c>
      <c r="O639" s="35">
        <f t="shared" si="129"/>
        <v>42</v>
      </c>
      <c r="P639" s="33">
        <f t="shared" si="125"/>
        <v>0</v>
      </c>
      <c r="Q639" s="32"/>
      <c r="R639" s="308"/>
      <c r="S639" s="308"/>
      <c r="U639" s="31"/>
      <c r="V639" s="31"/>
      <c r="W639" s="31">
        <v>0</v>
      </c>
      <c r="X639" s="2"/>
      <c r="Y639" s="347"/>
    </row>
    <row r="640" spans="1:25" ht="15" customHeight="1" x14ac:dyDescent="0.35">
      <c r="A640" s="56" t="s">
        <v>280</v>
      </c>
      <c r="B640" s="55" t="s">
        <v>1528</v>
      </c>
      <c r="C640" s="57">
        <v>1000</v>
      </c>
      <c r="D640" s="57">
        <v>60</v>
      </c>
      <c r="E640" s="54">
        <v>42</v>
      </c>
      <c r="F640" s="52" t="s">
        <v>1951</v>
      </c>
      <c r="G640" s="51" t="s">
        <v>1952</v>
      </c>
      <c r="H640" s="50" t="s">
        <v>0</v>
      </c>
      <c r="I640" s="48"/>
      <c r="J640" s="46" t="s">
        <v>3</v>
      </c>
      <c r="K640" s="45">
        <v>5</v>
      </c>
      <c r="L640" s="42">
        <f t="shared" si="130"/>
        <v>5</v>
      </c>
      <c r="M640" s="344" t="s">
        <v>34</v>
      </c>
      <c r="N640" s="38">
        <f t="shared" si="128"/>
        <v>8</v>
      </c>
      <c r="O640" s="35">
        <f t="shared" si="129"/>
        <v>40</v>
      </c>
      <c r="P640" s="33">
        <f t="shared" si="125"/>
        <v>0</v>
      </c>
      <c r="Q640" s="32"/>
      <c r="R640" s="308"/>
      <c r="S640" s="308"/>
      <c r="U640" s="31"/>
      <c r="V640" s="31"/>
      <c r="W640" s="31">
        <v>0</v>
      </c>
      <c r="X640" s="2"/>
      <c r="Y640" s="347"/>
    </row>
    <row r="641" spans="1:25" ht="15" customHeight="1" x14ac:dyDescent="0.35">
      <c r="A641" s="56" t="s">
        <v>280</v>
      </c>
      <c r="B641" s="55" t="s">
        <v>1528</v>
      </c>
      <c r="C641" s="57">
        <v>1000</v>
      </c>
      <c r="D641" s="57">
        <v>60</v>
      </c>
      <c r="E641" s="54">
        <v>45</v>
      </c>
      <c r="F641" s="277" t="s">
        <v>549</v>
      </c>
      <c r="G641" s="51" t="s">
        <v>1953</v>
      </c>
      <c r="H641" s="50" t="s">
        <v>0</v>
      </c>
      <c r="I641" s="48"/>
      <c r="J641" s="46" t="s">
        <v>3</v>
      </c>
      <c r="K641" s="45">
        <v>5</v>
      </c>
      <c r="L641" s="42">
        <f t="shared" si="130"/>
        <v>5</v>
      </c>
      <c r="M641" s="344" t="s">
        <v>34</v>
      </c>
      <c r="N641" s="38">
        <f t="shared" si="128"/>
        <v>8</v>
      </c>
      <c r="O641" s="35">
        <f t="shared" si="129"/>
        <v>40</v>
      </c>
      <c r="P641" s="33">
        <f t="shared" si="125"/>
        <v>0</v>
      </c>
      <c r="Q641" s="32"/>
      <c r="R641" s="308"/>
      <c r="S641" s="308"/>
      <c r="U641" s="31"/>
      <c r="V641" s="31"/>
      <c r="W641" s="31">
        <v>0</v>
      </c>
      <c r="X641" s="2"/>
      <c r="Y641" s="347"/>
    </row>
    <row r="642" spans="1:25" ht="15" customHeight="1" x14ac:dyDescent="0.35">
      <c r="A642" s="56" t="s">
        <v>280</v>
      </c>
      <c r="B642" s="55" t="s">
        <v>1528</v>
      </c>
      <c r="C642" s="57">
        <v>1000</v>
      </c>
      <c r="D642" s="57">
        <v>60</v>
      </c>
      <c r="E642" s="54">
        <v>57</v>
      </c>
      <c r="F642" s="52" t="s">
        <v>1705</v>
      </c>
      <c r="G642" s="51" t="s">
        <v>1706</v>
      </c>
      <c r="H642" s="50" t="s">
        <v>0</v>
      </c>
      <c r="I642" s="48" t="s">
        <v>3</v>
      </c>
      <c r="J642" s="46" t="s">
        <v>3</v>
      </c>
      <c r="K642" s="45">
        <v>5</v>
      </c>
      <c r="L642" s="42">
        <f t="shared" si="130"/>
        <v>5</v>
      </c>
      <c r="M642" s="342" t="s">
        <v>34</v>
      </c>
      <c r="N642" s="38">
        <f t="shared" si="128"/>
        <v>8</v>
      </c>
      <c r="O642" s="35">
        <f t="shared" si="129"/>
        <v>40</v>
      </c>
      <c r="P642" s="33">
        <f t="shared" si="125"/>
        <v>870.1</v>
      </c>
      <c r="Q642" s="32">
        <f t="shared" ref="Q642" si="138">ROUND(P642*1.2,2)</f>
        <v>1044.1199999999999</v>
      </c>
      <c r="R642" s="308"/>
      <c r="S642" s="308"/>
      <c r="U642" s="31" t="s">
        <v>1829</v>
      </c>
      <c r="V642" s="31" t="str">
        <f>TEXT(F642,0)</f>
        <v>135376</v>
      </c>
      <c r="W642" s="31">
        <v>870.1</v>
      </c>
      <c r="X642" s="2"/>
      <c r="Y642" s="347"/>
    </row>
    <row r="643" spans="1:25" ht="15" customHeight="1" x14ac:dyDescent="0.35">
      <c r="A643" s="56" t="s">
        <v>280</v>
      </c>
      <c r="B643" s="55" t="s">
        <v>1528</v>
      </c>
      <c r="C643" s="57">
        <v>1000</v>
      </c>
      <c r="D643" s="57">
        <v>60</v>
      </c>
      <c r="E643" s="54">
        <v>60</v>
      </c>
      <c r="F643" s="52" t="s">
        <v>1954</v>
      </c>
      <c r="G643" s="51" t="s">
        <v>1955</v>
      </c>
      <c r="H643" s="50" t="s">
        <v>0</v>
      </c>
      <c r="I643" s="48" t="s">
        <v>3</v>
      </c>
      <c r="J643" s="46" t="s">
        <v>3</v>
      </c>
      <c r="K643" s="45">
        <v>5</v>
      </c>
      <c r="L643" s="42">
        <f t="shared" si="130"/>
        <v>5</v>
      </c>
      <c r="M643" s="344" t="s">
        <v>34</v>
      </c>
      <c r="N643" s="38">
        <f t="shared" si="128"/>
        <v>8</v>
      </c>
      <c r="O643" s="35">
        <f t="shared" si="129"/>
        <v>40</v>
      </c>
      <c r="P643" s="33">
        <f t="shared" si="125"/>
        <v>0</v>
      </c>
      <c r="Q643" s="32"/>
      <c r="R643" s="308"/>
      <c r="S643" s="308"/>
      <c r="U643" s="31"/>
      <c r="V643" s="31"/>
      <c r="W643" s="31">
        <v>0</v>
      </c>
      <c r="X643" s="2"/>
      <c r="Y643" s="347"/>
    </row>
    <row r="644" spans="1:25" ht="15" customHeight="1" x14ac:dyDescent="0.35">
      <c r="A644" s="56" t="s">
        <v>280</v>
      </c>
      <c r="B644" s="55" t="s">
        <v>1528</v>
      </c>
      <c r="C644" s="57">
        <v>1000</v>
      </c>
      <c r="D644" s="57">
        <v>60</v>
      </c>
      <c r="E644" s="54">
        <v>70</v>
      </c>
      <c r="F644" s="52" t="s">
        <v>1956</v>
      </c>
      <c r="G644" s="51" t="s">
        <v>1957</v>
      </c>
      <c r="H644" s="50" t="s">
        <v>0</v>
      </c>
      <c r="I644" s="48" t="s">
        <v>3</v>
      </c>
      <c r="J644" s="46" t="s">
        <v>3</v>
      </c>
      <c r="K644" s="45">
        <v>5</v>
      </c>
      <c r="L644" s="42">
        <f t="shared" si="130"/>
        <v>5</v>
      </c>
      <c r="M644" s="344" t="s">
        <v>34</v>
      </c>
      <c r="N644" s="38">
        <f t="shared" si="128"/>
        <v>8</v>
      </c>
      <c r="O644" s="35">
        <f t="shared" si="129"/>
        <v>40</v>
      </c>
      <c r="P644" s="33">
        <f t="shared" si="125"/>
        <v>0</v>
      </c>
      <c r="Q644" s="32"/>
      <c r="R644" s="308"/>
      <c r="S644" s="308"/>
      <c r="U644" s="31"/>
      <c r="V644" s="31"/>
      <c r="W644" s="31">
        <v>0</v>
      </c>
      <c r="X644" s="2"/>
      <c r="Y644" s="347"/>
    </row>
    <row r="645" spans="1:25" ht="15" customHeight="1" x14ac:dyDescent="0.35">
      <c r="A645" s="56" t="s">
        <v>280</v>
      </c>
      <c r="B645" s="55" t="s">
        <v>1528</v>
      </c>
      <c r="C645" s="57">
        <v>1000</v>
      </c>
      <c r="D645" s="57">
        <v>60</v>
      </c>
      <c r="E645" s="54">
        <v>76</v>
      </c>
      <c r="F645" s="52" t="s">
        <v>1707</v>
      </c>
      <c r="G645" s="51" t="s">
        <v>1708</v>
      </c>
      <c r="H645" s="50" t="s">
        <v>0</v>
      </c>
      <c r="I645" s="48" t="s">
        <v>3</v>
      </c>
      <c r="J645" s="46" t="s">
        <v>3</v>
      </c>
      <c r="K645" s="45">
        <v>4</v>
      </c>
      <c r="L645" s="42">
        <f t="shared" si="130"/>
        <v>4</v>
      </c>
      <c r="M645" s="342" t="s">
        <v>34</v>
      </c>
      <c r="N645" s="38">
        <f t="shared" si="128"/>
        <v>10</v>
      </c>
      <c r="O645" s="35">
        <f t="shared" si="129"/>
        <v>40</v>
      </c>
      <c r="P645" s="33">
        <f t="shared" si="125"/>
        <v>950.6</v>
      </c>
      <c r="Q645" s="32">
        <f t="shared" ref="Q645" si="139">ROUND(P645*1.2,2)</f>
        <v>1140.72</v>
      </c>
      <c r="R645" s="308"/>
      <c r="S645" s="308"/>
      <c r="U645" s="31" t="s">
        <v>1829</v>
      </c>
      <c r="V645" s="31" t="str">
        <f>TEXT(F645,0)</f>
        <v>135398</v>
      </c>
      <c r="W645" s="31">
        <v>950.6</v>
      </c>
      <c r="X645" s="2"/>
      <c r="Y645" s="347"/>
    </row>
    <row r="646" spans="1:25" ht="15" customHeight="1" x14ac:dyDescent="0.35">
      <c r="A646" s="56" t="s">
        <v>280</v>
      </c>
      <c r="B646" s="55" t="s">
        <v>1528</v>
      </c>
      <c r="C646" s="57">
        <v>1000</v>
      </c>
      <c r="D646" s="57">
        <v>60</v>
      </c>
      <c r="E646" s="54">
        <v>83</v>
      </c>
      <c r="F646" s="52" t="s">
        <v>1958</v>
      </c>
      <c r="G646" s="51" t="s">
        <v>1959</v>
      </c>
      <c r="H646" s="50" t="s">
        <v>0</v>
      </c>
      <c r="I646" s="48"/>
      <c r="J646" s="46" t="s">
        <v>3</v>
      </c>
      <c r="K646" s="45">
        <v>4</v>
      </c>
      <c r="L646" s="42">
        <f t="shared" si="130"/>
        <v>4</v>
      </c>
      <c r="M646" s="344" t="s">
        <v>34</v>
      </c>
      <c r="N646" s="38">
        <f t="shared" si="128"/>
        <v>10</v>
      </c>
      <c r="O646" s="35">
        <f t="shared" si="129"/>
        <v>40</v>
      </c>
      <c r="P646" s="33">
        <f t="shared" si="125"/>
        <v>0</v>
      </c>
      <c r="Q646" s="32"/>
      <c r="R646" s="308"/>
      <c r="S646" s="308"/>
      <c r="U646" s="31"/>
      <c r="V646" s="31"/>
      <c r="W646" s="31">
        <v>0</v>
      </c>
      <c r="X646" s="2"/>
      <c r="Y646" s="347"/>
    </row>
    <row r="647" spans="1:25" ht="15" customHeight="1" x14ac:dyDescent="0.35">
      <c r="A647" s="56" t="s">
        <v>280</v>
      </c>
      <c r="B647" s="55" t="s">
        <v>1528</v>
      </c>
      <c r="C647" s="57">
        <v>1000</v>
      </c>
      <c r="D647" s="57">
        <v>60</v>
      </c>
      <c r="E647" s="54">
        <v>89</v>
      </c>
      <c r="F647" s="52" t="s">
        <v>1709</v>
      </c>
      <c r="G647" s="51" t="s">
        <v>1710</v>
      </c>
      <c r="H647" s="50" t="s">
        <v>0</v>
      </c>
      <c r="I647" s="48" t="s">
        <v>3</v>
      </c>
      <c r="J647" s="46" t="s">
        <v>3</v>
      </c>
      <c r="K647" s="45">
        <v>4</v>
      </c>
      <c r="L647" s="42">
        <f t="shared" si="130"/>
        <v>4</v>
      </c>
      <c r="M647" s="342" t="s">
        <v>34</v>
      </c>
      <c r="N647" s="38">
        <f t="shared" si="128"/>
        <v>10</v>
      </c>
      <c r="O647" s="35">
        <f t="shared" si="129"/>
        <v>40</v>
      </c>
      <c r="P647" s="33">
        <f t="shared" si="125"/>
        <v>970.9</v>
      </c>
      <c r="Q647" s="32">
        <f t="shared" ref="Q647" si="140">ROUND(P647*1.2,2)</f>
        <v>1165.08</v>
      </c>
      <c r="R647" s="308"/>
      <c r="S647" s="308"/>
      <c r="U647" s="31" t="s">
        <v>1829</v>
      </c>
      <c r="V647" s="31" t="str">
        <f>TEXT(F647,0)</f>
        <v>135405</v>
      </c>
      <c r="W647" s="31">
        <v>970.9</v>
      </c>
      <c r="X647" s="2"/>
      <c r="Y647" s="347"/>
    </row>
    <row r="648" spans="1:25" ht="15" customHeight="1" x14ac:dyDescent="0.35">
      <c r="A648" s="56" t="s">
        <v>280</v>
      </c>
      <c r="B648" s="55" t="s">
        <v>1528</v>
      </c>
      <c r="C648" s="57">
        <v>1000</v>
      </c>
      <c r="D648" s="57">
        <v>60</v>
      </c>
      <c r="E648" s="54">
        <v>102</v>
      </c>
      <c r="F648" s="52" t="s">
        <v>1960</v>
      </c>
      <c r="G648" s="51" t="s">
        <v>1961</v>
      </c>
      <c r="H648" s="50" t="s">
        <v>0</v>
      </c>
      <c r="I648" s="48"/>
      <c r="J648" s="46" t="s">
        <v>3</v>
      </c>
      <c r="K648" s="45">
        <v>4</v>
      </c>
      <c r="L648" s="42">
        <f t="shared" si="130"/>
        <v>4</v>
      </c>
      <c r="M648" s="344" t="s">
        <v>34</v>
      </c>
      <c r="N648" s="38">
        <f t="shared" si="128"/>
        <v>10</v>
      </c>
      <c r="O648" s="35">
        <f t="shared" si="129"/>
        <v>40</v>
      </c>
      <c r="P648" s="33">
        <f t="shared" si="125"/>
        <v>0</v>
      </c>
      <c r="Q648" s="32"/>
      <c r="R648" s="308"/>
      <c r="S648" s="308"/>
      <c r="U648" s="31"/>
      <c r="V648" s="31"/>
      <c r="W648" s="31">
        <v>0</v>
      </c>
      <c r="X648" s="2"/>
      <c r="Y648" s="347"/>
    </row>
    <row r="649" spans="1:25" ht="15" customHeight="1" x14ac:dyDescent="0.35">
      <c r="A649" s="56" t="s">
        <v>280</v>
      </c>
      <c r="B649" s="55" t="s">
        <v>1528</v>
      </c>
      <c r="C649" s="57">
        <v>1000</v>
      </c>
      <c r="D649" s="57">
        <v>60</v>
      </c>
      <c r="E649" s="54">
        <v>108</v>
      </c>
      <c r="F649" s="52" t="s">
        <v>1711</v>
      </c>
      <c r="G649" s="51" t="s">
        <v>1712</v>
      </c>
      <c r="H649" s="50" t="s">
        <v>0</v>
      </c>
      <c r="I649" s="48" t="s">
        <v>3</v>
      </c>
      <c r="J649" s="46" t="s">
        <v>3</v>
      </c>
      <c r="K649" s="45">
        <v>4</v>
      </c>
      <c r="L649" s="42">
        <f t="shared" si="130"/>
        <v>4</v>
      </c>
      <c r="M649" s="342" t="s">
        <v>34</v>
      </c>
      <c r="N649" s="38">
        <f t="shared" si="128"/>
        <v>10</v>
      </c>
      <c r="O649" s="35">
        <f t="shared" si="129"/>
        <v>40</v>
      </c>
      <c r="P649" s="33">
        <f t="shared" si="125"/>
        <v>1026.5</v>
      </c>
      <c r="Q649" s="32">
        <f t="shared" ref="Q649:Q653" si="141">ROUND(P649*1.2,2)</f>
        <v>1231.8</v>
      </c>
      <c r="R649" s="308"/>
      <c r="S649" s="308"/>
      <c r="U649" s="31" t="s">
        <v>1829</v>
      </c>
      <c r="V649" s="31" t="str">
        <f>TEXT(F649,0)</f>
        <v>135412</v>
      </c>
      <c r="W649" s="31">
        <v>1026.5</v>
      </c>
      <c r="X649" s="2"/>
      <c r="Y649" s="347"/>
    </row>
    <row r="650" spans="1:25" ht="15" customHeight="1" x14ac:dyDescent="0.35">
      <c r="A650" s="56" t="s">
        <v>280</v>
      </c>
      <c r="B650" s="55" t="s">
        <v>1528</v>
      </c>
      <c r="C650" s="57">
        <v>1000</v>
      </c>
      <c r="D650" s="57">
        <v>60</v>
      </c>
      <c r="E650" s="54">
        <v>114</v>
      </c>
      <c r="F650" s="52" t="s">
        <v>1713</v>
      </c>
      <c r="G650" s="51" t="s">
        <v>1714</v>
      </c>
      <c r="H650" s="50" t="s">
        <v>0</v>
      </c>
      <c r="I650" s="48" t="s">
        <v>3</v>
      </c>
      <c r="J650" s="46" t="s">
        <v>3</v>
      </c>
      <c r="K650" s="45">
        <v>3</v>
      </c>
      <c r="L650" s="42">
        <f t="shared" si="130"/>
        <v>3</v>
      </c>
      <c r="M650" s="342" t="s">
        <v>34</v>
      </c>
      <c r="N650" s="38">
        <f t="shared" si="128"/>
        <v>14</v>
      </c>
      <c r="O650" s="35">
        <f t="shared" si="129"/>
        <v>42</v>
      </c>
      <c r="P650" s="33">
        <f t="shared" si="125"/>
        <v>1066.5999999999999</v>
      </c>
      <c r="Q650" s="32">
        <f t="shared" si="141"/>
        <v>1279.92</v>
      </c>
      <c r="R650" s="308"/>
      <c r="S650" s="308"/>
      <c r="U650" s="31" t="s">
        <v>1829</v>
      </c>
      <c r="V650" s="31" t="str">
        <f>TEXT(F650,0)</f>
        <v>135419</v>
      </c>
      <c r="W650" s="31">
        <v>1066.5999999999999</v>
      </c>
      <c r="X650" s="2"/>
      <c r="Y650" s="347"/>
    </row>
    <row r="651" spans="1:25" ht="15" customHeight="1" x14ac:dyDescent="0.35">
      <c r="A651" s="56" t="s">
        <v>280</v>
      </c>
      <c r="B651" s="55" t="s">
        <v>1528</v>
      </c>
      <c r="C651" s="57">
        <v>1000</v>
      </c>
      <c r="D651" s="57">
        <v>60</v>
      </c>
      <c r="E651" s="54">
        <v>133</v>
      </c>
      <c r="F651" s="52" t="s">
        <v>1715</v>
      </c>
      <c r="G651" s="51" t="s">
        <v>1716</v>
      </c>
      <c r="H651" s="50" t="s">
        <v>0</v>
      </c>
      <c r="I651" s="48" t="s">
        <v>3</v>
      </c>
      <c r="J651" s="46" t="s">
        <v>3</v>
      </c>
      <c r="K651" s="45">
        <v>3</v>
      </c>
      <c r="L651" s="42">
        <f t="shared" si="130"/>
        <v>3</v>
      </c>
      <c r="M651" s="342" t="s">
        <v>34</v>
      </c>
      <c r="N651" s="38">
        <f t="shared" si="128"/>
        <v>14</v>
      </c>
      <c r="O651" s="35">
        <f t="shared" si="129"/>
        <v>42</v>
      </c>
      <c r="P651" s="33">
        <f t="shared" si="125"/>
        <v>1118.7</v>
      </c>
      <c r="Q651" s="32">
        <f t="shared" si="141"/>
        <v>1342.44</v>
      </c>
      <c r="R651" s="308"/>
      <c r="S651" s="308"/>
      <c r="U651" s="31" t="s">
        <v>1829</v>
      </c>
      <c r="V651" s="31" t="str">
        <f>TEXT(F651,0)</f>
        <v>135426</v>
      </c>
      <c r="W651" s="31">
        <v>1118.7</v>
      </c>
      <c r="X651" s="2"/>
      <c r="Y651" s="347"/>
    </row>
    <row r="652" spans="1:25" ht="15" customHeight="1" x14ac:dyDescent="0.35">
      <c r="A652" s="56" t="s">
        <v>280</v>
      </c>
      <c r="B652" s="55" t="s">
        <v>1528</v>
      </c>
      <c r="C652" s="57">
        <v>1000</v>
      </c>
      <c r="D652" s="57">
        <v>60</v>
      </c>
      <c r="E652" s="54">
        <v>140</v>
      </c>
      <c r="F652" s="52" t="s">
        <v>1717</v>
      </c>
      <c r="G652" s="51" t="s">
        <v>1718</v>
      </c>
      <c r="H652" s="50" t="s">
        <v>0</v>
      </c>
      <c r="I652" s="48"/>
      <c r="J652" s="46" t="s">
        <v>3</v>
      </c>
      <c r="K652" s="45">
        <v>3</v>
      </c>
      <c r="L652" s="42">
        <f t="shared" si="130"/>
        <v>3</v>
      </c>
      <c r="M652" s="342" t="s">
        <v>34</v>
      </c>
      <c r="N652" s="38">
        <f t="shared" si="128"/>
        <v>14</v>
      </c>
      <c r="O652" s="35">
        <f t="shared" si="129"/>
        <v>42</v>
      </c>
      <c r="P652" s="33">
        <f t="shared" si="125"/>
        <v>1206.3</v>
      </c>
      <c r="Q652" s="32">
        <f t="shared" si="141"/>
        <v>1447.56</v>
      </c>
      <c r="R652" s="308"/>
      <c r="S652" s="308"/>
      <c r="U652" s="31" t="s">
        <v>1829</v>
      </c>
      <c r="V652" s="31" t="str">
        <f>TEXT(F652,0)</f>
        <v>135038</v>
      </c>
      <c r="W652" s="31">
        <v>1206.3</v>
      </c>
      <c r="X652" s="2"/>
      <c r="Y652" s="347"/>
    </row>
    <row r="653" spans="1:25" ht="15" customHeight="1" x14ac:dyDescent="0.35">
      <c r="A653" s="56" t="s">
        <v>280</v>
      </c>
      <c r="B653" s="55" t="s">
        <v>1528</v>
      </c>
      <c r="C653" s="57">
        <v>1000</v>
      </c>
      <c r="D653" s="57">
        <v>60</v>
      </c>
      <c r="E653" s="54">
        <v>159</v>
      </c>
      <c r="F653" s="52" t="s">
        <v>1719</v>
      </c>
      <c r="G653" s="51" t="s">
        <v>1720</v>
      </c>
      <c r="H653" s="50" t="s">
        <v>0</v>
      </c>
      <c r="I653" s="48" t="s">
        <v>3</v>
      </c>
      <c r="J653" s="46" t="s">
        <v>3</v>
      </c>
      <c r="K653" s="45">
        <v>3</v>
      </c>
      <c r="L653" s="42">
        <f t="shared" si="130"/>
        <v>3</v>
      </c>
      <c r="M653" s="342" t="s">
        <v>34</v>
      </c>
      <c r="N653" s="38">
        <f t="shared" si="128"/>
        <v>14</v>
      </c>
      <c r="O653" s="35">
        <f t="shared" si="129"/>
        <v>42</v>
      </c>
      <c r="P653" s="33">
        <f t="shared" si="125"/>
        <v>1259.5</v>
      </c>
      <c r="Q653" s="32">
        <f t="shared" si="141"/>
        <v>1511.4</v>
      </c>
      <c r="R653" s="308"/>
      <c r="S653" s="308"/>
      <c r="U653" s="31" t="s">
        <v>1829</v>
      </c>
      <c r="V653" s="31" t="str">
        <f>TEXT(F653,0)</f>
        <v>135433</v>
      </c>
      <c r="W653" s="31">
        <v>1259.5</v>
      </c>
      <c r="X653" s="2"/>
      <c r="Y653" s="347"/>
    </row>
    <row r="654" spans="1:25" ht="15" customHeight="1" x14ac:dyDescent="0.35">
      <c r="A654" s="56" t="s">
        <v>280</v>
      </c>
      <c r="B654" s="55" t="s">
        <v>1528</v>
      </c>
      <c r="C654" s="57">
        <v>1000</v>
      </c>
      <c r="D654" s="57">
        <v>60</v>
      </c>
      <c r="E654" s="54">
        <v>169</v>
      </c>
      <c r="F654" s="52" t="s">
        <v>1962</v>
      </c>
      <c r="G654" s="51" t="s">
        <v>1963</v>
      </c>
      <c r="H654" s="50" t="s">
        <v>0</v>
      </c>
      <c r="I654" s="48" t="s">
        <v>3</v>
      </c>
      <c r="J654" s="46" t="s">
        <v>3</v>
      </c>
      <c r="K654" s="45">
        <v>3</v>
      </c>
      <c r="L654" s="42">
        <f t="shared" si="130"/>
        <v>3</v>
      </c>
      <c r="M654" s="344" t="s">
        <v>34</v>
      </c>
      <c r="N654" s="38">
        <f t="shared" si="128"/>
        <v>14</v>
      </c>
      <c r="O654" s="35">
        <f t="shared" si="129"/>
        <v>42</v>
      </c>
      <c r="P654" s="33">
        <f t="shared" si="125"/>
        <v>0</v>
      </c>
      <c r="Q654" s="32"/>
      <c r="R654" s="308"/>
      <c r="S654" s="308"/>
      <c r="U654" s="31"/>
      <c r="V654" s="31"/>
      <c r="W654" s="31">
        <v>0</v>
      </c>
      <c r="X654" s="2"/>
      <c r="Y654" s="347"/>
    </row>
    <row r="655" spans="1:25" ht="15" customHeight="1" x14ac:dyDescent="0.35">
      <c r="A655" s="56" t="s">
        <v>280</v>
      </c>
      <c r="B655" s="55" t="s">
        <v>1528</v>
      </c>
      <c r="C655" s="57">
        <v>1000</v>
      </c>
      <c r="D655" s="57">
        <v>60</v>
      </c>
      <c r="E655" s="54">
        <v>194</v>
      </c>
      <c r="F655" s="52" t="s">
        <v>1721</v>
      </c>
      <c r="G655" s="51" t="s">
        <v>1722</v>
      </c>
      <c r="H655" s="50" t="s">
        <v>0</v>
      </c>
      <c r="I655" s="48"/>
      <c r="J655" s="46" t="s">
        <v>3</v>
      </c>
      <c r="K655" s="45">
        <v>2</v>
      </c>
      <c r="L655" s="42">
        <f t="shared" si="130"/>
        <v>2</v>
      </c>
      <c r="M655" s="342" t="s">
        <v>34</v>
      </c>
      <c r="N655" s="38">
        <f t="shared" si="128"/>
        <v>20</v>
      </c>
      <c r="O655" s="35">
        <f t="shared" si="129"/>
        <v>40</v>
      </c>
      <c r="P655" s="33">
        <f t="shared" si="125"/>
        <v>1447.8</v>
      </c>
      <c r="Q655" s="32">
        <f t="shared" ref="Q655" si="142">ROUND(P655*1.2,2)</f>
        <v>1737.36</v>
      </c>
      <c r="R655" s="308"/>
      <c r="S655" s="308"/>
      <c r="U655" s="31" t="s">
        <v>1829</v>
      </c>
      <c r="V655" s="31" t="str">
        <f>TEXT(F655,0)</f>
        <v>135056</v>
      </c>
      <c r="W655" s="31">
        <v>1447.8</v>
      </c>
      <c r="X655" s="2"/>
      <c r="Y655" s="347"/>
    </row>
    <row r="656" spans="1:25" ht="15" customHeight="1" x14ac:dyDescent="0.35">
      <c r="A656" s="56" t="s">
        <v>280</v>
      </c>
      <c r="B656" s="55" t="s">
        <v>1528</v>
      </c>
      <c r="C656" s="57">
        <v>1000</v>
      </c>
      <c r="D656" s="57">
        <v>60</v>
      </c>
      <c r="E656" s="54">
        <v>205</v>
      </c>
      <c r="F656" s="52" t="s">
        <v>1964</v>
      </c>
      <c r="G656" s="51" t="s">
        <v>1965</v>
      </c>
      <c r="H656" s="50" t="s">
        <v>0</v>
      </c>
      <c r="I656" s="48"/>
      <c r="J656" s="46" t="s">
        <v>3</v>
      </c>
      <c r="K656" s="45">
        <v>2</v>
      </c>
      <c r="L656" s="42">
        <f t="shared" si="130"/>
        <v>2</v>
      </c>
      <c r="M656" s="344" t="s">
        <v>34</v>
      </c>
      <c r="N656" s="38">
        <f t="shared" si="128"/>
        <v>20</v>
      </c>
      <c r="O656" s="35">
        <f t="shared" si="129"/>
        <v>40</v>
      </c>
      <c r="P656" s="33">
        <f t="shared" si="125"/>
        <v>0</v>
      </c>
      <c r="Q656" s="32"/>
      <c r="R656" s="308"/>
      <c r="S656" s="308"/>
      <c r="U656" s="31"/>
      <c r="V656" s="31"/>
      <c r="W656" s="31">
        <v>0</v>
      </c>
      <c r="X656" s="2"/>
      <c r="Y656" s="347"/>
    </row>
    <row r="657" spans="1:25" ht="15" customHeight="1" x14ac:dyDescent="0.35">
      <c r="A657" s="56" t="s">
        <v>280</v>
      </c>
      <c r="B657" s="55" t="s">
        <v>1528</v>
      </c>
      <c r="C657" s="57">
        <v>1000</v>
      </c>
      <c r="D657" s="57">
        <v>60</v>
      </c>
      <c r="E657" s="54">
        <v>219</v>
      </c>
      <c r="F657" s="52" t="s">
        <v>1723</v>
      </c>
      <c r="G657" s="51" t="s">
        <v>1724</v>
      </c>
      <c r="H657" s="50" t="s">
        <v>0</v>
      </c>
      <c r="I657" s="48" t="s">
        <v>3</v>
      </c>
      <c r="J657" s="46" t="s">
        <v>3</v>
      </c>
      <c r="K657" s="45">
        <v>2</v>
      </c>
      <c r="L657" s="42">
        <f t="shared" si="130"/>
        <v>2</v>
      </c>
      <c r="M657" s="342" t="s">
        <v>34</v>
      </c>
      <c r="N657" s="38">
        <f t="shared" si="128"/>
        <v>20</v>
      </c>
      <c r="O657" s="35">
        <f t="shared" si="129"/>
        <v>40</v>
      </c>
      <c r="P657" s="33">
        <f t="shared" si="125"/>
        <v>1645.4</v>
      </c>
      <c r="Q657" s="32">
        <f t="shared" ref="Q657:Q658" si="143">ROUND(P657*1.2,2)</f>
        <v>1974.48</v>
      </c>
      <c r="R657" s="308"/>
      <c r="S657" s="308"/>
      <c r="U657" s="31" t="s">
        <v>1829</v>
      </c>
      <c r="V657" s="31" t="str">
        <f>TEXT(F657,0)</f>
        <v>135447</v>
      </c>
      <c r="W657" s="31">
        <v>1645.4</v>
      </c>
      <c r="X657" s="2"/>
      <c r="Y657" s="347"/>
    </row>
    <row r="658" spans="1:25" ht="15" customHeight="1" x14ac:dyDescent="0.35">
      <c r="A658" s="56" t="s">
        <v>280</v>
      </c>
      <c r="B658" s="55" t="s">
        <v>1528</v>
      </c>
      <c r="C658" s="57">
        <v>1000</v>
      </c>
      <c r="D658" s="57">
        <v>60</v>
      </c>
      <c r="E658" s="54">
        <v>245</v>
      </c>
      <c r="F658" s="52" t="s">
        <v>1725</v>
      </c>
      <c r="G658" s="51" t="s">
        <v>1726</v>
      </c>
      <c r="H658" s="50" t="s">
        <v>0</v>
      </c>
      <c r="I658" s="48"/>
      <c r="J658" s="46" t="s">
        <v>3</v>
      </c>
      <c r="K658" s="45">
        <v>2</v>
      </c>
      <c r="L658" s="42">
        <f t="shared" si="130"/>
        <v>2</v>
      </c>
      <c r="M658" s="342" t="s">
        <v>34</v>
      </c>
      <c r="N658" s="38">
        <f t="shared" si="128"/>
        <v>20</v>
      </c>
      <c r="O658" s="35">
        <f t="shared" si="129"/>
        <v>40</v>
      </c>
      <c r="P658" s="33">
        <f t="shared" ref="P658:P721" si="144">ROUND(W658*(1-$Q$12),2)</f>
        <v>1919.9</v>
      </c>
      <c r="Q658" s="32">
        <f t="shared" si="143"/>
        <v>2303.88</v>
      </c>
      <c r="R658" s="308"/>
      <c r="S658" s="308"/>
      <c r="U658" s="31" t="s">
        <v>1829</v>
      </c>
      <c r="V658" s="31" t="str">
        <f>TEXT(F658,0)</f>
        <v>135072</v>
      </c>
      <c r="W658" s="31">
        <v>1919.9</v>
      </c>
      <c r="X658" s="2"/>
      <c r="Y658" s="347"/>
    </row>
    <row r="659" spans="1:25" ht="15" customHeight="1" x14ac:dyDescent="0.35">
      <c r="A659" s="56" t="s">
        <v>280</v>
      </c>
      <c r="B659" s="55" t="s">
        <v>1528</v>
      </c>
      <c r="C659" s="57">
        <v>1000</v>
      </c>
      <c r="D659" s="54">
        <v>70</v>
      </c>
      <c r="E659" s="54">
        <v>42</v>
      </c>
      <c r="F659" s="277" t="s">
        <v>549</v>
      </c>
      <c r="G659" s="51" t="s">
        <v>1966</v>
      </c>
      <c r="H659" s="50" t="s">
        <v>0</v>
      </c>
      <c r="I659" s="48"/>
      <c r="J659" s="46" t="s">
        <v>3</v>
      </c>
      <c r="K659" s="45">
        <v>5</v>
      </c>
      <c r="L659" s="42">
        <f t="shared" si="130"/>
        <v>5</v>
      </c>
      <c r="M659" s="344" t="s">
        <v>34</v>
      </c>
      <c r="N659" s="38">
        <f t="shared" si="128"/>
        <v>8</v>
      </c>
      <c r="O659" s="35">
        <f t="shared" si="129"/>
        <v>40</v>
      </c>
      <c r="P659" s="33">
        <f t="shared" si="144"/>
        <v>0</v>
      </c>
      <c r="Q659" s="32"/>
      <c r="R659" s="308"/>
      <c r="S659" s="308"/>
      <c r="U659" s="31"/>
      <c r="V659" s="31"/>
      <c r="W659" s="31">
        <v>0</v>
      </c>
      <c r="X659" s="2"/>
      <c r="Y659" s="347"/>
    </row>
    <row r="660" spans="1:25" ht="15" customHeight="1" x14ac:dyDescent="0.35">
      <c r="A660" s="56" t="s">
        <v>280</v>
      </c>
      <c r="B660" s="55" t="s">
        <v>1528</v>
      </c>
      <c r="C660" s="57">
        <v>1000</v>
      </c>
      <c r="D660" s="57">
        <v>70</v>
      </c>
      <c r="E660" s="54">
        <v>48</v>
      </c>
      <c r="F660" s="52" t="s">
        <v>1727</v>
      </c>
      <c r="G660" s="51" t="s">
        <v>1728</v>
      </c>
      <c r="H660" s="50" t="s">
        <v>0</v>
      </c>
      <c r="I660" s="48"/>
      <c r="J660" s="46" t="s">
        <v>3</v>
      </c>
      <c r="K660" s="45">
        <v>5</v>
      </c>
      <c r="L660" s="42">
        <f t="shared" si="130"/>
        <v>5</v>
      </c>
      <c r="M660" s="342" t="s">
        <v>34</v>
      </c>
      <c r="N660" s="38">
        <f t="shared" si="128"/>
        <v>8</v>
      </c>
      <c r="O660" s="35">
        <f t="shared" si="129"/>
        <v>40</v>
      </c>
      <c r="P660" s="33">
        <f t="shared" si="144"/>
        <v>991.3</v>
      </c>
      <c r="Q660" s="32">
        <f t="shared" ref="Q660:Q662" si="145">ROUND(P660*1.2,2)</f>
        <v>1189.56</v>
      </c>
      <c r="R660" s="308"/>
      <c r="S660" s="308"/>
      <c r="U660" s="31" t="s">
        <v>1829</v>
      </c>
      <c r="V660" s="31" t="str">
        <f>TEXT(F660,0)</f>
        <v>255185</v>
      </c>
      <c r="W660" s="31">
        <v>991.3</v>
      </c>
      <c r="X660" s="2"/>
      <c r="Y660" s="347"/>
    </row>
    <row r="661" spans="1:25" ht="15" customHeight="1" x14ac:dyDescent="0.35">
      <c r="A661" s="56" t="s">
        <v>280</v>
      </c>
      <c r="B661" s="55" t="s">
        <v>1528</v>
      </c>
      <c r="C661" s="57">
        <v>1000</v>
      </c>
      <c r="D661" s="57">
        <v>70</v>
      </c>
      <c r="E661" s="54">
        <v>57</v>
      </c>
      <c r="F661" s="52" t="s">
        <v>1729</v>
      </c>
      <c r="G661" s="51" t="s">
        <v>1730</v>
      </c>
      <c r="H661" s="50" t="s">
        <v>0</v>
      </c>
      <c r="I661" s="48" t="s">
        <v>3</v>
      </c>
      <c r="J661" s="46" t="s">
        <v>3</v>
      </c>
      <c r="K661" s="45">
        <v>5</v>
      </c>
      <c r="L661" s="42">
        <f t="shared" si="130"/>
        <v>5</v>
      </c>
      <c r="M661" s="342" t="s">
        <v>34</v>
      </c>
      <c r="N661" s="38">
        <f t="shared" si="128"/>
        <v>8</v>
      </c>
      <c r="O661" s="35">
        <f t="shared" si="129"/>
        <v>40</v>
      </c>
      <c r="P661" s="33">
        <f t="shared" si="144"/>
        <v>1045</v>
      </c>
      <c r="Q661" s="32">
        <f t="shared" si="145"/>
        <v>1254</v>
      </c>
      <c r="R661" s="308"/>
      <c r="S661" s="308"/>
      <c r="U661" s="31" t="s">
        <v>1829</v>
      </c>
      <c r="V661" s="31" t="str">
        <f>TEXT(F661,0)</f>
        <v>135377</v>
      </c>
      <c r="W661" s="31">
        <v>1045</v>
      </c>
      <c r="X661" s="2"/>
      <c r="Y661" s="347"/>
    </row>
    <row r="662" spans="1:25" ht="15" customHeight="1" x14ac:dyDescent="0.35">
      <c r="A662" s="56" t="s">
        <v>280</v>
      </c>
      <c r="B662" s="55" t="s">
        <v>1528</v>
      </c>
      <c r="C662" s="57">
        <v>1000</v>
      </c>
      <c r="D662" s="57">
        <v>70</v>
      </c>
      <c r="E662" s="54">
        <v>60</v>
      </c>
      <c r="F662" s="52" t="s">
        <v>1731</v>
      </c>
      <c r="G662" s="51" t="s">
        <v>1732</v>
      </c>
      <c r="H662" s="50" t="s">
        <v>0</v>
      </c>
      <c r="I662" s="48" t="s">
        <v>3</v>
      </c>
      <c r="J662" s="46" t="s">
        <v>3</v>
      </c>
      <c r="K662" s="45">
        <v>4</v>
      </c>
      <c r="L662" s="42">
        <f t="shared" si="130"/>
        <v>4</v>
      </c>
      <c r="M662" s="342" t="s">
        <v>34</v>
      </c>
      <c r="N662" s="38">
        <f t="shared" si="128"/>
        <v>10</v>
      </c>
      <c r="O662" s="35">
        <f t="shared" si="129"/>
        <v>40</v>
      </c>
      <c r="P662" s="33">
        <f t="shared" si="144"/>
        <v>1046.3</v>
      </c>
      <c r="Q662" s="32">
        <f t="shared" si="145"/>
        <v>1255.56</v>
      </c>
      <c r="R662" s="308"/>
      <c r="S662" s="308"/>
      <c r="U662" s="31" t="s">
        <v>1829</v>
      </c>
      <c r="V662" s="31" t="str">
        <f>TEXT(F662,0)</f>
        <v>135384</v>
      </c>
      <c r="W662" s="31">
        <v>1046.3</v>
      </c>
      <c r="X662" s="2"/>
      <c r="Y662" s="347"/>
    </row>
    <row r="663" spans="1:25" ht="15" customHeight="1" x14ac:dyDescent="0.35">
      <c r="A663" s="56" t="s">
        <v>280</v>
      </c>
      <c r="B663" s="55" t="s">
        <v>1528</v>
      </c>
      <c r="C663" s="57">
        <v>1000</v>
      </c>
      <c r="D663" s="57">
        <v>70</v>
      </c>
      <c r="E663" s="54">
        <v>64</v>
      </c>
      <c r="F663" s="52" t="s">
        <v>1967</v>
      </c>
      <c r="G663" s="51" t="s">
        <v>1968</v>
      </c>
      <c r="H663" s="50" t="s">
        <v>0</v>
      </c>
      <c r="I663" s="48"/>
      <c r="J663" s="46" t="s">
        <v>3</v>
      </c>
      <c r="K663" s="45">
        <v>4</v>
      </c>
      <c r="L663" s="42">
        <f t="shared" si="130"/>
        <v>4</v>
      </c>
      <c r="M663" s="344" t="s">
        <v>34</v>
      </c>
      <c r="N663" s="38">
        <f t="shared" si="128"/>
        <v>10</v>
      </c>
      <c r="O663" s="35">
        <f t="shared" si="129"/>
        <v>40</v>
      </c>
      <c r="P663" s="33">
        <f t="shared" si="144"/>
        <v>0</v>
      </c>
      <c r="Q663" s="32"/>
      <c r="R663" s="308"/>
      <c r="S663" s="308"/>
      <c r="U663" s="31"/>
      <c r="V663" s="31"/>
      <c r="W663" s="31">
        <v>0</v>
      </c>
      <c r="X663" s="2"/>
      <c r="Y663" s="347"/>
    </row>
    <row r="664" spans="1:25" ht="15" customHeight="1" x14ac:dyDescent="0.35">
      <c r="A664" s="56" t="s">
        <v>280</v>
      </c>
      <c r="B664" s="55" t="s">
        <v>1528</v>
      </c>
      <c r="C664" s="57">
        <v>1000</v>
      </c>
      <c r="D664" s="57">
        <v>70</v>
      </c>
      <c r="E664" s="54">
        <v>70</v>
      </c>
      <c r="F664" s="52" t="s">
        <v>1969</v>
      </c>
      <c r="G664" s="51" t="s">
        <v>1970</v>
      </c>
      <c r="H664" s="50" t="s">
        <v>0</v>
      </c>
      <c r="I664" s="48" t="s">
        <v>3</v>
      </c>
      <c r="J664" s="46" t="s">
        <v>3</v>
      </c>
      <c r="K664" s="45">
        <v>4</v>
      </c>
      <c r="L664" s="42">
        <f t="shared" si="130"/>
        <v>4</v>
      </c>
      <c r="M664" s="344" t="s">
        <v>34</v>
      </c>
      <c r="N664" s="38">
        <f t="shared" si="128"/>
        <v>10</v>
      </c>
      <c r="O664" s="35">
        <f t="shared" si="129"/>
        <v>40</v>
      </c>
      <c r="P664" s="33">
        <f t="shared" si="144"/>
        <v>0</v>
      </c>
      <c r="Q664" s="32"/>
      <c r="R664" s="308"/>
      <c r="S664" s="308"/>
      <c r="U664" s="31"/>
      <c r="V664" s="31"/>
      <c r="W664" s="31">
        <v>0</v>
      </c>
      <c r="X664" s="2"/>
      <c r="Y664" s="347"/>
    </row>
    <row r="665" spans="1:25" ht="15" customHeight="1" x14ac:dyDescent="0.35">
      <c r="A665" s="56" t="s">
        <v>280</v>
      </c>
      <c r="B665" s="55" t="s">
        <v>1528</v>
      </c>
      <c r="C665" s="57">
        <v>1000</v>
      </c>
      <c r="D665" s="57">
        <v>70</v>
      </c>
      <c r="E665" s="54">
        <v>76</v>
      </c>
      <c r="F665" s="52" t="s">
        <v>1733</v>
      </c>
      <c r="G665" s="51" t="s">
        <v>1734</v>
      </c>
      <c r="H665" s="50" t="s">
        <v>0</v>
      </c>
      <c r="I665" s="48" t="s">
        <v>3</v>
      </c>
      <c r="J665" s="46" t="s">
        <v>3</v>
      </c>
      <c r="K665" s="45">
        <v>4</v>
      </c>
      <c r="L665" s="42">
        <f t="shared" si="130"/>
        <v>4</v>
      </c>
      <c r="M665" s="342" t="s">
        <v>34</v>
      </c>
      <c r="N665" s="38">
        <f t="shared" si="128"/>
        <v>10</v>
      </c>
      <c r="O665" s="35">
        <f t="shared" si="129"/>
        <v>40</v>
      </c>
      <c r="P665" s="33">
        <f t="shared" si="144"/>
        <v>1120.5</v>
      </c>
      <c r="Q665" s="32">
        <f t="shared" ref="Q665" si="146">ROUND(P665*1.2,2)</f>
        <v>1344.6</v>
      </c>
      <c r="R665" s="308"/>
      <c r="S665" s="308"/>
      <c r="U665" s="31" t="s">
        <v>1829</v>
      </c>
      <c r="V665" s="31" t="str">
        <f>TEXT(F665,0)</f>
        <v>135399</v>
      </c>
      <c r="W665" s="31">
        <v>1120.5</v>
      </c>
      <c r="X665" s="2"/>
      <c r="Y665" s="347"/>
    </row>
    <row r="666" spans="1:25" ht="15" customHeight="1" x14ac:dyDescent="0.35">
      <c r="A666" s="56" t="s">
        <v>280</v>
      </c>
      <c r="B666" s="55" t="s">
        <v>1528</v>
      </c>
      <c r="C666" s="57">
        <v>1000</v>
      </c>
      <c r="D666" s="57">
        <v>70</v>
      </c>
      <c r="E666" s="54">
        <v>83</v>
      </c>
      <c r="F666" s="52" t="s">
        <v>1971</v>
      </c>
      <c r="G666" s="51" t="s">
        <v>1972</v>
      </c>
      <c r="H666" s="50" t="s">
        <v>0</v>
      </c>
      <c r="I666" s="48"/>
      <c r="J666" s="46" t="s">
        <v>3</v>
      </c>
      <c r="K666" s="45">
        <v>4</v>
      </c>
      <c r="L666" s="42">
        <f t="shared" si="130"/>
        <v>4</v>
      </c>
      <c r="M666" s="344" t="s">
        <v>34</v>
      </c>
      <c r="N666" s="38">
        <f t="shared" ref="N666:N729" si="147">IF(M666="A",1,IF(M666="B", ROUNDUP(10/L666,0),ROUNDUP(40/L666,0)))</f>
        <v>10</v>
      </c>
      <c r="O666" s="35">
        <f t="shared" ref="O666:O729" si="148">N666*L666</f>
        <v>40</v>
      </c>
      <c r="P666" s="33">
        <f t="shared" si="144"/>
        <v>0</v>
      </c>
      <c r="Q666" s="32"/>
      <c r="R666" s="308"/>
      <c r="S666" s="308"/>
      <c r="U666" s="31"/>
      <c r="V666" s="31"/>
      <c r="W666" s="31">
        <v>0</v>
      </c>
      <c r="X666" s="2"/>
      <c r="Y666" s="347"/>
    </row>
    <row r="667" spans="1:25" ht="15" customHeight="1" x14ac:dyDescent="0.35">
      <c r="A667" s="56" t="s">
        <v>280</v>
      </c>
      <c r="B667" s="55" t="s">
        <v>1528</v>
      </c>
      <c r="C667" s="57">
        <v>1000</v>
      </c>
      <c r="D667" s="57">
        <v>70</v>
      </c>
      <c r="E667" s="54">
        <v>89</v>
      </c>
      <c r="F667" s="52" t="s">
        <v>1735</v>
      </c>
      <c r="G667" s="51" t="s">
        <v>1736</v>
      </c>
      <c r="H667" s="50" t="s">
        <v>0</v>
      </c>
      <c r="I667" s="48" t="s">
        <v>3</v>
      </c>
      <c r="J667" s="46" t="s">
        <v>3</v>
      </c>
      <c r="K667" s="45">
        <v>4</v>
      </c>
      <c r="L667" s="42">
        <f t="shared" si="130"/>
        <v>4</v>
      </c>
      <c r="M667" s="342" t="s">
        <v>34</v>
      </c>
      <c r="N667" s="38">
        <f t="shared" si="147"/>
        <v>10</v>
      </c>
      <c r="O667" s="35">
        <f t="shared" si="148"/>
        <v>40</v>
      </c>
      <c r="P667" s="33">
        <f t="shared" si="144"/>
        <v>1141.4000000000001</v>
      </c>
      <c r="Q667" s="32">
        <f t="shared" ref="Q667" si="149">ROUND(P667*1.2,2)</f>
        <v>1369.68</v>
      </c>
      <c r="R667" s="308"/>
      <c r="S667" s="308"/>
      <c r="U667" s="31" t="s">
        <v>1829</v>
      </c>
      <c r="V667" s="31" t="str">
        <f>TEXT(F667,0)</f>
        <v>135406</v>
      </c>
      <c r="W667" s="31">
        <v>1141.4000000000001</v>
      </c>
      <c r="X667" s="2"/>
      <c r="Y667" s="347"/>
    </row>
    <row r="668" spans="1:25" ht="15" customHeight="1" x14ac:dyDescent="0.35">
      <c r="A668" s="56" t="s">
        <v>280</v>
      </c>
      <c r="B668" s="55" t="s">
        <v>1528</v>
      </c>
      <c r="C668" s="57">
        <v>1000</v>
      </c>
      <c r="D668" s="57">
        <v>70</v>
      </c>
      <c r="E668" s="54">
        <v>102</v>
      </c>
      <c r="F668" s="52" t="s">
        <v>1973</v>
      </c>
      <c r="G668" s="51" t="s">
        <v>1974</v>
      </c>
      <c r="H668" s="50" t="s">
        <v>0</v>
      </c>
      <c r="I668" s="48"/>
      <c r="J668" s="46" t="s">
        <v>3</v>
      </c>
      <c r="K668" s="45">
        <v>3</v>
      </c>
      <c r="L668" s="42">
        <f t="shared" si="130"/>
        <v>3</v>
      </c>
      <c r="M668" s="344" t="s">
        <v>34</v>
      </c>
      <c r="N668" s="38">
        <f t="shared" si="147"/>
        <v>14</v>
      </c>
      <c r="O668" s="35">
        <f t="shared" si="148"/>
        <v>42</v>
      </c>
      <c r="P668" s="33">
        <f t="shared" si="144"/>
        <v>0</v>
      </c>
      <c r="Q668" s="32"/>
      <c r="R668" s="308"/>
      <c r="S668" s="308"/>
      <c r="U668" s="31"/>
      <c r="V668" s="31"/>
      <c r="W668" s="31">
        <v>0</v>
      </c>
      <c r="X668" s="2"/>
      <c r="Y668" s="347"/>
    </row>
    <row r="669" spans="1:25" ht="15" customHeight="1" x14ac:dyDescent="0.35">
      <c r="A669" s="56" t="s">
        <v>280</v>
      </c>
      <c r="B669" s="55" t="s">
        <v>1528</v>
      </c>
      <c r="C669" s="57">
        <v>1000</v>
      </c>
      <c r="D669" s="57">
        <v>70</v>
      </c>
      <c r="E669" s="54">
        <v>108</v>
      </c>
      <c r="F669" s="52" t="s">
        <v>1737</v>
      </c>
      <c r="G669" s="51" t="s">
        <v>1738</v>
      </c>
      <c r="H669" s="50" t="s">
        <v>0</v>
      </c>
      <c r="I669" s="48" t="s">
        <v>3</v>
      </c>
      <c r="J669" s="46" t="s">
        <v>3</v>
      </c>
      <c r="K669" s="45">
        <v>3</v>
      </c>
      <c r="L669" s="42">
        <f t="shared" si="130"/>
        <v>3</v>
      </c>
      <c r="M669" s="342" t="s">
        <v>34</v>
      </c>
      <c r="N669" s="38">
        <f t="shared" si="147"/>
        <v>14</v>
      </c>
      <c r="O669" s="35">
        <f t="shared" si="148"/>
        <v>42</v>
      </c>
      <c r="P669" s="33">
        <f t="shared" si="144"/>
        <v>1198.0999999999999</v>
      </c>
      <c r="Q669" s="32">
        <f t="shared" ref="Q669:Q671" si="150">ROUND(P669*1.2,2)</f>
        <v>1437.72</v>
      </c>
      <c r="R669" s="308"/>
      <c r="S669" s="308"/>
      <c r="U669" s="31" t="s">
        <v>1829</v>
      </c>
      <c r="V669" s="31" t="str">
        <f>TEXT(F669,0)</f>
        <v>135413</v>
      </c>
      <c r="W669" s="31">
        <v>1198.0999999999999</v>
      </c>
      <c r="X669" s="2"/>
      <c r="Y669" s="347"/>
    </row>
    <row r="670" spans="1:25" ht="15" customHeight="1" x14ac:dyDescent="0.35">
      <c r="A670" s="56" t="s">
        <v>280</v>
      </c>
      <c r="B670" s="55" t="s">
        <v>1528</v>
      </c>
      <c r="C670" s="57">
        <v>1000</v>
      </c>
      <c r="D670" s="57">
        <v>70</v>
      </c>
      <c r="E670" s="54">
        <v>114</v>
      </c>
      <c r="F670" s="52" t="s">
        <v>1739</v>
      </c>
      <c r="G670" s="51" t="s">
        <v>1740</v>
      </c>
      <c r="H670" s="50" t="s">
        <v>0</v>
      </c>
      <c r="I670" s="48" t="s">
        <v>3</v>
      </c>
      <c r="J670" s="46" t="s">
        <v>3</v>
      </c>
      <c r="K670" s="45">
        <v>3</v>
      </c>
      <c r="L670" s="42">
        <f t="shared" si="130"/>
        <v>3</v>
      </c>
      <c r="M670" s="342" t="s">
        <v>34</v>
      </c>
      <c r="N670" s="38">
        <f t="shared" si="147"/>
        <v>14</v>
      </c>
      <c r="O670" s="35">
        <f t="shared" si="148"/>
        <v>42</v>
      </c>
      <c r="P670" s="33">
        <f t="shared" si="144"/>
        <v>1237.0999999999999</v>
      </c>
      <c r="Q670" s="32">
        <f t="shared" si="150"/>
        <v>1484.52</v>
      </c>
      <c r="R670" s="308"/>
      <c r="S670" s="308"/>
      <c r="U670" s="31" t="s">
        <v>1829</v>
      </c>
      <c r="V670" s="31" t="str">
        <f>TEXT(F670,0)</f>
        <v>135420</v>
      </c>
      <c r="W670" s="31">
        <v>1237.0999999999999</v>
      </c>
      <c r="X670" s="2"/>
      <c r="Y670" s="347"/>
    </row>
    <row r="671" spans="1:25" ht="15" customHeight="1" x14ac:dyDescent="0.35">
      <c r="A671" s="56" t="s">
        <v>280</v>
      </c>
      <c r="B671" s="55" t="s">
        <v>1528</v>
      </c>
      <c r="C671" s="57">
        <v>1000</v>
      </c>
      <c r="D671" s="57">
        <v>70</v>
      </c>
      <c r="E671" s="54">
        <v>133</v>
      </c>
      <c r="F671" s="52" t="s">
        <v>1741</v>
      </c>
      <c r="G671" s="51" t="s">
        <v>1742</v>
      </c>
      <c r="H671" s="50" t="s">
        <v>0</v>
      </c>
      <c r="I671" s="48" t="s">
        <v>3</v>
      </c>
      <c r="J671" s="46" t="s">
        <v>3</v>
      </c>
      <c r="K671" s="45">
        <v>3</v>
      </c>
      <c r="L671" s="42">
        <f t="shared" si="130"/>
        <v>3</v>
      </c>
      <c r="M671" s="342" t="s">
        <v>34</v>
      </c>
      <c r="N671" s="38">
        <f t="shared" si="147"/>
        <v>14</v>
      </c>
      <c r="O671" s="35">
        <f t="shared" si="148"/>
        <v>42</v>
      </c>
      <c r="P671" s="33">
        <f t="shared" si="144"/>
        <v>1290.3</v>
      </c>
      <c r="Q671" s="32">
        <f t="shared" si="150"/>
        <v>1548.36</v>
      </c>
      <c r="R671" s="308"/>
      <c r="S671" s="308"/>
      <c r="U671" s="31" t="s">
        <v>1829</v>
      </c>
      <c r="V671" s="31" t="str">
        <f>TEXT(F671,0)</f>
        <v>135427</v>
      </c>
      <c r="W671" s="31">
        <v>1290.3</v>
      </c>
      <c r="X671" s="2"/>
      <c r="Y671" s="347"/>
    </row>
    <row r="672" spans="1:25" ht="15" customHeight="1" x14ac:dyDescent="0.35">
      <c r="A672" s="56" t="s">
        <v>280</v>
      </c>
      <c r="B672" s="55" t="s">
        <v>1528</v>
      </c>
      <c r="C672" s="57">
        <v>1000</v>
      </c>
      <c r="D672" s="57">
        <v>70</v>
      </c>
      <c r="E672" s="54">
        <v>140</v>
      </c>
      <c r="F672" s="52" t="s">
        <v>1975</v>
      </c>
      <c r="G672" s="51" t="s">
        <v>1976</v>
      </c>
      <c r="H672" s="50" t="s">
        <v>0</v>
      </c>
      <c r="I672" s="48"/>
      <c r="J672" s="46" t="s">
        <v>3</v>
      </c>
      <c r="K672" s="45">
        <v>3</v>
      </c>
      <c r="L672" s="42">
        <f t="shared" ref="L672" si="151">K672</f>
        <v>3</v>
      </c>
      <c r="M672" s="344" t="s">
        <v>34</v>
      </c>
      <c r="N672" s="38">
        <f t="shared" si="147"/>
        <v>14</v>
      </c>
      <c r="O672" s="35">
        <f t="shared" si="148"/>
        <v>42</v>
      </c>
      <c r="P672" s="33">
        <f t="shared" si="144"/>
        <v>0</v>
      </c>
      <c r="Q672" s="32"/>
      <c r="R672" s="308"/>
      <c r="S672" s="308"/>
      <c r="U672" s="31"/>
      <c r="V672" s="31"/>
      <c r="W672" s="31">
        <v>0</v>
      </c>
      <c r="X672" s="2"/>
      <c r="Y672" s="347"/>
    </row>
    <row r="673" spans="1:25" ht="15" customHeight="1" x14ac:dyDescent="0.35">
      <c r="A673" s="56" t="s">
        <v>280</v>
      </c>
      <c r="B673" s="55" t="s">
        <v>1528</v>
      </c>
      <c r="C673" s="57">
        <v>1000</v>
      </c>
      <c r="D673" s="57">
        <v>70</v>
      </c>
      <c r="E673" s="54">
        <v>159</v>
      </c>
      <c r="F673" s="52" t="s">
        <v>1743</v>
      </c>
      <c r="G673" s="51" t="s">
        <v>1744</v>
      </c>
      <c r="H673" s="50" t="s">
        <v>0</v>
      </c>
      <c r="I673" s="48" t="s">
        <v>3</v>
      </c>
      <c r="J673" s="46" t="s">
        <v>3</v>
      </c>
      <c r="K673" s="45">
        <v>3</v>
      </c>
      <c r="L673" s="42">
        <f t="shared" ref="L673:L732" si="152">K673</f>
        <v>3</v>
      </c>
      <c r="M673" s="342" t="s">
        <v>34</v>
      </c>
      <c r="N673" s="38">
        <f t="shared" si="147"/>
        <v>14</v>
      </c>
      <c r="O673" s="35">
        <f t="shared" si="148"/>
        <v>42</v>
      </c>
      <c r="P673" s="33">
        <f t="shared" si="144"/>
        <v>1428.7</v>
      </c>
      <c r="Q673" s="32">
        <f t="shared" ref="Q673:Q674" si="153">ROUND(P673*1.2,2)</f>
        <v>1714.44</v>
      </c>
      <c r="R673" s="308"/>
      <c r="S673" s="308"/>
      <c r="U673" s="31" t="s">
        <v>1829</v>
      </c>
      <c r="V673" s="31" t="str">
        <f>TEXT(F673,0)</f>
        <v>135434</v>
      </c>
      <c r="W673" s="31">
        <v>1428.7</v>
      </c>
      <c r="X673" s="2"/>
      <c r="Y673" s="347"/>
    </row>
    <row r="674" spans="1:25" ht="15" customHeight="1" x14ac:dyDescent="0.35">
      <c r="A674" s="56" t="s">
        <v>280</v>
      </c>
      <c r="B674" s="55" t="s">
        <v>1528</v>
      </c>
      <c r="C674" s="57">
        <v>1000</v>
      </c>
      <c r="D674" s="57">
        <v>70</v>
      </c>
      <c r="E674" s="54">
        <v>169</v>
      </c>
      <c r="F674" s="52" t="s">
        <v>1745</v>
      </c>
      <c r="G674" s="51" t="s">
        <v>1746</v>
      </c>
      <c r="H674" s="50" t="s">
        <v>0</v>
      </c>
      <c r="I674" s="48" t="s">
        <v>3</v>
      </c>
      <c r="J674" s="46" t="s">
        <v>3</v>
      </c>
      <c r="K674" s="45">
        <v>2</v>
      </c>
      <c r="L674" s="42">
        <f t="shared" si="152"/>
        <v>2</v>
      </c>
      <c r="M674" s="342" t="s">
        <v>34</v>
      </c>
      <c r="N674" s="38">
        <f t="shared" si="147"/>
        <v>20</v>
      </c>
      <c r="O674" s="35">
        <f t="shared" si="148"/>
        <v>40</v>
      </c>
      <c r="P674" s="33">
        <f t="shared" si="144"/>
        <v>1489.8</v>
      </c>
      <c r="Q674" s="32">
        <f t="shared" si="153"/>
        <v>1787.76</v>
      </c>
      <c r="R674" s="308"/>
      <c r="S674" s="308"/>
      <c r="U674" s="31" t="s">
        <v>1829</v>
      </c>
      <c r="V674" s="31" t="str">
        <f>TEXT(F674,0)</f>
        <v>135441</v>
      </c>
      <c r="W674" s="31">
        <v>1489.8</v>
      </c>
      <c r="X674" s="2"/>
      <c r="Y674" s="347"/>
    </row>
    <row r="675" spans="1:25" ht="15" customHeight="1" x14ac:dyDescent="0.35">
      <c r="A675" s="56" t="s">
        <v>280</v>
      </c>
      <c r="B675" s="55" t="s">
        <v>1528</v>
      </c>
      <c r="C675" s="57">
        <v>1000</v>
      </c>
      <c r="D675" s="57">
        <v>70</v>
      </c>
      <c r="E675" s="54">
        <v>194</v>
      </c>
      <c r="F675" s="52" t="s">
        <v>1977</v>
      </c>
      <c r="G675" s="51" t="s">
        <v>1978</v>
      </c>
      <c r="H675" s="50" t="s">
        <v>0</v>
      </c>
      <c r="I675" s="48"/>
      <c r="J675" s="46" t="s">
        <v>3</v>
      </c>
      <c r="K675" s="45">
        <v>2</v>
      </c>
      <c r="L675" s="42">
        <f t="shared" si="152"/>
        <v>2</v>
      </c>
      <c r="M675" s="344" t="s">
        <v>34</v>
      </c>
      <c r="N675" s="38">
        <f t="shared" si="147"/>
        <v>20</v>
      </c>
      <c r="O675" s="35">
        <f t="shared" si="148"/>
        <v>40</v>
      </c>
      <c r="P675" s="33">
        <f t="shared" si="144"/>
        <v>0</v>
      </c>
      <c r="Q675" s="32"/>
      <c r="R675" s="308"/>
      <c r="S675" s="308"/>
      <c r="U675" s="31"/>
      <c r="V675" s="31"/>
      <c r="W675" s="31">
        <v>0</v>
      </c>
      <c r="X675" s="2"/>
      <c r="Y675" s="347"/>
    </row>
    <row r="676" spans="1:25" ht="15" customHeight="1" x14ac:dyDescent="0.35">
      <c r="A676" s="56" t="s">
        <v>280</v>
      </c>
      <c r="B676" s="55" t="s">
        <v>1528</v>
      </c>
      <c r="C676" s="57">
        <v>1000</v>
      </c>
      <c r="D676" s="57">
        <v>70</v>
      </c>
      <c r="E676" s="54">
        <v>205</v>
      </c>
      <c r="F676" s="52" t="s">
        <v>1979</v>
      </c>
      <c r="G676" s="51" t="s">
        <v>1980</v>
      </c>
      <c r="H676" s="50" t="s">
        <v>0</v>
      </c>
      <c r="I676" s="48"/>
      <c r="J676" s="46" t="s">
        <v>3</v>
      </c>
      <c r="K676" s="45">
        <v>2</v>
      </c>
      <c r="L676" s="42">
        <f t="shared" si="152"/>
        <v>2</v>
      </c>
      <c r="M676" s="344" t="s">
        <v>34</v>
      </c>
      <c r="N676" s="38">
        <f t="shared" si="147"/>
        <v>20</v>
      </c>
      <c r="O676" s="35">
        <f t="shared" si="148"/>
        <v>40</v>
      </c>
      <c r="P676" s="33">
        <f t="shared" si="144"/>
        <v>0</v>
      </c>
      <c r="Q676" s="32"/>
      <c r="R676" s="308"/>
      <c r="S676" s="308"/>
      <c r="U676" s="31"/>
      <c r="V676" s="31"/>
      <c r="W676" s="31">
        <v>0</v>
      </c>
      <c r="X676" s="2"/>
      <c r="Y676" s="347"/>
    </row>
    <row r="677" spans="1:25" ht="15" customHeight="1" x14ac:dyDescent="0.35">
      <c r="A677" s="56" t="s">
        <v>280</v>
      </c>
      <c r="B677" s="55" t="s">
        <v>1528</v>
      </c>
      <c r="C677" s="57">
        <v>1000</v>
      </c>
      <c r="D677" s="57">
        <v>70</v>
      </c>
      <c r="E677" s="54">
        <v>219</v>
      </c>
      <c r="F677" s="52" t="s">
        <v>1747</v>
      </c>
      <c r="G677" s="51" t="s">
        <v>1748</v>
      </c>
      <c r="H677" s="50" t="s">
        <v>0</v>
      </c>
      <c r="I677" s="48"/>
      <c r="J677" s="46" t="s">
        <v>3</v>
      </c>
      <c r="K677" s="45">
        <v>2</v>
      </c>
      <c r="L677" s="42">
        <f t="shared" si="152"/>
        <v>2</v>
      </c>
      <c r="M677" s="342" t="s">
        <v>34</v>
      </c>
      <c r="N677" s="38">
        <f t="shared" si="147"/>
        <v>20</v>
      </c>
      <c r="O677" s="35">
        <f t="shared" si="148"/>
        <v>40</v>
      </c>
      <c r="P677" s="33">
        <f t="shared" si="144"/>
        <v>1905.6</v>
      </c>
      <c r="Q677" s="32">
        <f t="shared" ref="Q677" si="154">ROUND(P677*1.2,2)</f>
        <v>2286.7199999999998</v>
      </c>
      <c r="R677" s="308"/>
      <c r="S677" s="308"/>
      <c r="U677" s="31" t="s">
        <v>1829</v>
      </c>
      <c r="V677" s="31" t="str">
        <f>TEXT(F677,0)</f>
        <v>135068</v>
      </c>
      <c r="W677" s="31">
        <v>1905.6</v>
      </c>
      <c r="X677" s="2"/>
      <c r="Y677" s="347"/>
    </row>
    <row r="678" spans="1:25" ht="15" customHeight="1" x14ac:dyDescent="0.35">
      <c r="A678" s="56" t="s">
        <v>280</v>
      </c>
      <c r="B678" s="55" t="s">
        <v>1528</v>
      </c>
      <c r="C678" s="57">
        <v>1000</v>
      </c>
      <c r="D678" s="57">
        <v>70</v>
      </c>
      <c r="E678" s="54">
        <v>245</v>
      </c>
      <c r="F678" s="52" t="s">
        <v>1981</v>
      </c>
      <c r="G678" s="51" t="s">
        <v>1982</v>
      </c>
      <c r="H678" s="50" t="s">
        <v>0</v>
      </c>
      <c r="I678" s="48"/>
      <c r="J678" s="46" t="s">
        <v>3</v>
      </c>
      <c r="K678" s="45">
        <v>2</v>
      </c>
      <c r="L678" s="42">
        <f t="shared" si="152"/>
        <v>2</v>
      </c>
      <c r="M678" s="344" t="s">
        <v>34</v>
      </c>
      <c r="N678" s="38">
        <f t="shared" si="147"/>
        <v>20</v>
      </c>
      <c r="O678" s="35">
        <f t="shared" si="148"/>
        <v>40</v>
      </c>
      <c r="P678" s="33">
        <f t="shared" si="144"/>
        <v>0</v>
      </c>
      <c r="Q678" s="32"/>
      <c r="R678" s="308"/>
      <c r="S678" s="308"/>
      <c r="U678" s="31"/>
      <c r="V678" s="31"/>
      <c r="W678" s="31">
        <v>0</v>
      </c>
      <c r="X678" s="2"/>
      <c r="Y678" s="347"/>
    </row>
    <row r="679" spans="1:25" ht="15" customHeight="1" x14ac:dyDescent="0.35">
      <c r="A679" s="56" t="s">
        <v>280</v>
      </c>
      <c r="B679" s="55" t="s">
        <v>1528</v>
      </c>
      <c r="C679" s="57">
        <v>1000</v>
      </c>
      <c r="D679" s="54">
        <v>80</v>
      </c>
      <c r="E679" s="54">
        <v>42</v>
      </c>
      <c r="F679" s="52" t="s">
        <v>1983</v>
      </c>
      <c r="G679" s="51" t="s">
        <v>1984</v>
      </c>
      <c r="H679" s="50" t="s">
        <v>0</v>
      </c>
      <c r="I679" s="48"/>
      <c r="J679" s="46" t="s">
        <v>3</v>
      </c>
      <c r="K679" s="45">
        <v>4</v>
      </c>
      <c r="L679" s="42">
        <f t="shared" si="152"/>
        <v>4</v>
      </c>
      <c r="M679" s="344" t="s">
        <v>34</v>
      </c>
      <c r="N679" s="38">
        <f t="shared" si="147"/>
        <v>10</v>
      </c>
      <c r="O679" s="35">
        <f t="shared" si="148"/>
        <v>40</v>
      </c>
      <c r="P679" s="33">
        <f t="shared" si="144"/>
        <v>0</v>
      </c>
      <c r="Q679" s="32"/>
      <c r="R679" s="308"/>
      <c r="S679" s="308"/>
      <c r="U679" s="31"/>
      <c r="V679" s="31"/>
      <c r="W679" s="31">
        <v>0</v>
      </c>
      <c r="X679" s="2"/>
      <c r="Y679" s="347"/>
    </row>
    <row r="680" spans="1:25" ht="15" customHeight="1" x14ac:dyDescent="0.35">
      <c r="A680" s="56" t="s">
        <v>280</v>
      </c>
      <c r="B680" s="55" t="s">
        <v>1528</v>
      </c>
      <c r="C680" s="57">
        <v>1000</v>
      </c>
      <c r="D680" s="57">
        <v>80</v>
      </c>
      <c r="E680" s="54">
        <v>45</v>
      </c>
      <c r="F680" s="277" t="s">
        <v>549</v>
      </c>
      <c r="G680" s="51" t="s">
        <v>1985</v>
      </c>
      <c r="H680" s="50" t="s">
        <v>0</v>
      </c>
      <c r="I680" s="48"/>
      <c r="J680" s="46" t="s">
        <v>3</v>
      </c>
      <c r="K680" s="45">
        <v>4</v>
      </c>
      <c r="L680" s="42">
        <f t="shared" si="152"/>
        <v>4</v>
      </c>
      <c r="M680" s="344" t="s">
        <v>34</v>
      </c>
      <c r="N680" s="38">
        <f t="shared" si="147"/>
        <v>10</v>
      </c>
      <c r="O680" s="35">
        <f t="shared" si="148"/>
        <v>40</v>
      </c>
      <c r="P680" s="33">
        <f t="shared" si="144"/>
        <v>0</v>
      </c>
      <c r="Q680" s="32"/>
      <c r="R680" s="308"/>
      <c r="S680" s="308"/>
      <c r="U680" s="31"/>
      <c r="V680" s="31"/>
      <c r="W680" s="31">
        <v>0</v>
      </c>
      <c r="X680" s="2"/>
      <c r="Y680" s="347"/>
    </row>
    <row r="681" spans="1:25" ht="15" customHeight="1" x14ac:dyDescent="0.35">
      <c r="A681" s="56" t="s">
        <v>280</v>
      </c>
      <c r="B681" s="55" t="s">
        <v>1528</v>
      </c>
      <c r="C681" s="57">
        <v>1000</v>
      </c>
      <c r="D681" s="57">
        <v>80</v>
      </c>
      <c r="E681" s="54">
        <v>48</v>
      </c>
      <c r="F681" s="277" t="s">
        <v>549</v>
      </c>
      <c r="G681" s="51" t="s">
        <v>1986</v>
      </c>
      <c r="H681" s="50" t="s">
        <v>0</v>
      </c>
      <c r="I681" s="48"/>
      <c r="J681" s="46" t="s">
        <v>3</v>
      </c>
      <c r="K681" s="45">
        <v>4</v>
      </c>
      <c r="L681" s="42">
        <f t="shared" si="152"/>
        <v>4</v>
      </c>
      <c r="M681" s="344" t="s">
        <v>34</v>
      </c>
      <c r="N681" s="38">
        <f t="shared" si="147"/>
        <v>10</v>
      </c>
      <c r="O681" s="35">
        <f t="shared" si="148"/>
        <v>40</v>
      </c>
      <c r="P681" s="33">
        <f t="shared" si="144"/>
        <v>0</v>
      </c>
      <c r="Q681" s="32"/>
      <c r="R681" s="308"/>
      <c r="S681" s="308"/>
      <c r="U681" s="31"/>
      <c r="V681" s="31"/>
      <c r="W681" s="31">
        <v>0</v>
      </c>
      <c r="X681" s="2"/>
      <c r="Y681" s="347"/>
    </row>
    <row r="682" spans="1:25" ht="15" customHeight="1" x14ac:dyDescent="0.35">
      <c r="A682" s="56" t="s">
        <v>280</v>
      </c>
      <c r="B682" s="55" t="s">
        <v>1528</v>
      </c>
      <c r="C682" s="57">
        <v>1000</v>
      </c>
      <c r="D682" s="57">
        <v>80</v>
      </c>
      <c r="E682" s="54">
        <v>57</v>
      </c>
      <c r="F682" s="52" t="s">
        <v>1749</v>
      </c>
      <c r="G682" s="51" t="s">
        <v>1750</v>
      </c>
      <c r="H682" s="50" t="s">
        <v>0</v>
      </c>
      <c r="I682" s="48" t="s">
        <v>3</v>
      </c>
      <c r="J682" s="46" t="s">
        <v>3</v>
      </c>
      <c r="K682" s="45">
        <v>4</v>
      </c>
      <c r="L682" s="42">
        <f t="shared" si="152"/>
        <v>4</v>
      </c>
      <c r="M682" s="342" t="s">
        <v>34</v>
      </c>
      <c r="N682" s="38">
        <f t="shared" si="147"/>
        <v>10</v>
      </c>
      <c r="O682" s="35">
        <f t="shared" si="148"/>
        <v>40</v>
      </c>
      <c r="P682" s="33">
        <f t="shared" si="144"/>
        <v>1213.5</v>
      </c>
      <c r="Q682" s="32">
        <f t="shared" ref="Q682" si="155">ROUND(P682*1.2,2)</f>
        <v>1456.2</v>
      </c>
      <c r="R682" s="308"/>
      <c r="S682" s="308"/>
      <c r="U682" s="31" t="s">
        <v>1829</v>
      </c>
      <c r="V682" s="31" t="str">
        <f>TEXT(F682,0)</f>
        <v>135378</v>
      </c>
      <c r="W682" s="31">
        <v>1213.5</v>
      </c>
      <c r="X682" s="2"/>
      <c r="Y682" s="347"/>
    </row>
    <row r="683" spans="1:25" ht="15" customHeight="1" x14ac:dyDescent="0.35">
      <c r="A683" s="56" t="s">
        <v>280</v>
      </c>
      <c r="B683" s="55" t="s">
        <v>1528</v>
      </c>
      <c r="C683" s="57">
        <v>1000</v>
      </c>
      <c r="D683" s="57">
        <v>80</v>
      </c>
      <c r="E683" s="54">
        <v>60</v>
      </c>
      <c r="F683" s="52" t="s">
        <v>1987</v>
      </c>
      <c r="G683" s="51" t="s">
        <v>1988</v>
      </c>
      <c r="H683" s="50" t="s">
        <v>0</v>
      </c>
      <c r="I683" s="48" t="s">
        <v>3</v>
      </c>
      <c r="J683" s="46" t="s">
        <v>3</v>
      </c>
      <c r="K683" s="45">
        <v>4</v>
      </c>
      <c r="L683" s="42">
        <f t="shared" si="152"/>
        <v>4</v>
      </c>
      <c r="M683" s="344" t="s">
        <v>34</v>
      </c>
      <c r="N683" s="38">
        <f t="shared" si="147"/>
        <v>10</v>
      </c>
      <c r="O683" s="35">
        <f t="shared" si="148"/>
        <v>40</v>
      </c>
      <c r="P683" s="33">
        <f t="shared" si="144"/>
        <v>0</v>
      </c>
      <c r="Q683" s="32"/>
      <c r="R683" s="308"/>
      <c r="S683" s="308"/>
      <c r="U683" s="31"/>
      <c r="V683" s="31"/>
      <c r="W683" s="31">
        <v>0</v>
      </c>
      <c r="X683" s="2"/>
      <c r="Y683" s="347"/>
    </row>
    <row r="684" spans="1:25" ht="15" customHeight="1" x14ac:dyDescent="0.35">
      <c r="A684" s="56" t="s">
        <v>280</v>
      </c>
      <c r="B684" s="55" t="s">
        <v>1528</v>
      </c>
      <c r="C684" s="57">
        <v>1000</v>
      </c>
      <c r="D684" s="57">
        <v>80</v>
      </c>
      <c r="E684" s="54">
        <v>70</v>
      </c>
      <c r="F684" s="52" t="s">
        <v>1989</v>
      </c>
      <c r="G684" s="51" t="s">
        <v>1990</v>
      </c>
      <c r="H684" s="50" t="s">
        <v>0</v>
      </c>
      <c r="I684" s="48" t="s">
        <v>3</v>
      </c>
      <c r="J684" s="46" t="s">
        <v>3</v>
      </c>
      <c r="K684" s="45">
        <v>4</v>
      </c>
      <c r="L684" s="42">
        <f t="shared" si="152"/>
        <v>4</v>
      </c>
      <c r="M684" s="344" t="s">
        <v>34</v>
      </c>
      <c r="N684" s="38">
        <f t="shared" si="147"/>
        <v>10</v>
      </c>
      <c r="O684" s="35">
        <f t="shared" si="148"/>
        <v>40</v>
      </c>
      <c r="P684" s="33">
        <f t="shared" si="144"/>
        <v>0</v>
      </c>
      <c r="Q684" s="32"/>
      <c r="R684" s="308"/>
      <c r="S684" s="308"/>
      <c r="U684" s="31"/>
      <c r="V684" s="31"/>
      <c r="W684" s="31">
        <v>0</v>
      </c>
      <c r="X684" s="2"/>
      <c r="Y684" s="347"/>
    </row>
    <row r="685" spans="1:25" ht="15" customHeight="1" x14ac:dyDescent="0.35">
      <c r="A685" s="56" t="s">
        <v>280</v>
      </c>
      <c r="B685" s="55" t="s">
        <v>1528</v>
      </c>
      <c r="C685" s="57">
        <v>1000</v>
      </c>
      <c r="D685" s="57">
        <v>80</v>
      </c>
      <c r="E685" s="54">
        <v>76</v>
      </c>
      <c r="F685" s="52" t="s">
        <v>1751</v>
      </c>
      <c r="G685" s="51" t="s">
        <v>1752</v>
      </c>
      <c r="H685" s="50" t="s">
        <v>0</v>
      </c>
      <c r="I685" s="48" t="s">
        <v>3</v>
      </c>
      <c r="J685" s="46" t="s">
        <v>3</v>
      </c>
      <c r="K685" s="45">
        <v>3</v>
      </c>
      <c r="L685" s="42">
        <f t="shared" si="152"/>
        <v>3</v>
      </c>
      <c r="M685" s="342" t="s">
        <v>34</v>
      </c>
      <c r="N685" s="38">
        <f t="shared" si="147"/>
        <v>14</v>
      </c>
      <c r="O685" s="35">
        <f t="shared" si="148"/>
        <v>42</v>
      </c>
      <c r="P685" s="33">
        <f t="shared" si="144"/>
        <v>1295.0999999999999</v>
      </c>
      <c r="Q685" s="32">
        <f t="shared" ref="Q685" si="156">ROUND(P685*1.2,2)</f>
        <v>1554.12</v>
      </c>
      <c r="R685" s="308"/>
      <c r="S685" s="308"/>
      <c r="U685" s="31" t="s">
        <v>1829</v>
      </c>
      <c r="V685" s="31" t="str">
        <f>TEXT(F685,0)</f>
        <v>135400</v>
      </c>
      <c r="W685" s="31">
        <v>1295.0999999999999</v>
      </c>
      <c r="X685" s="2"/>
      <c r="Y685" s="347"/>
    </row>
    <row r="686" spans="1:25" ht="15" customHeight="1" x14ac:dyDescent="0.35">
      <c r="A686" s="56" t="s">
        <v>280</v>
      </c>
      <c r="B686" s="55" t="s">
        <v>1528</v>
      </c>
      <c r="C686" s="57">
        <v>1000</v>
      </c>
      <c r="D686" s="57">
        <v>80</v>
      </c>
      <c r="E686" s="54">
        <v>83</v>
      </c>
      <c r="F686" s="52" t="s">
        <v>1991</v>
      </c>
      <c r="G686" s="51" t="s">
        <v>1992</v>
      </c>
      <c r="H686" s="50" t="s">
        <v>0</v>
      </c>
      <c r="I686" s="48"/>
      <c r="J686" s="46" t="s">
        <v>3</v>
      </c>
      <c r="K686" s="45">
        <v>3</v>
      </c>
      <c r="L686" s="42">
        <f t="shared" si="152"/>
        <v>3</v>
      </c>
      <c r="M686" s="344" t="s">
        <v>34</v>
      </c>
      <c r="N686" s="38">
        <f t="shared" si="147"/>
        <v>14</v>
      </c>
      <c r="O686" s="35">
        <f t="shared" si="148"/>
        <v>42</v>
      </c>
      <c r="P686" s="33">
        <f t="shared" si="144"/>
        <v>0</v>
      </c>
      <c r="Q686" s="32"/>
      <c r="R686" s="308"/>
      <c r="S686" s="308"/>
      <c r="U686" s="31"/>
      <c r="V686" s="31"/>
      <c r="W686" s="31">
        <v>0</v>
      </c>
      <c r="X686" s="2"/>
      <c r="Y686" s="347"/>
    </row>
    <row r="687" spans="1:25" ht="15" customHeight="1" x14ac:dyDescent="0.35">
      <c r="A687" s="56" t="s">
        <v>280</v>
      </c>
      <c r="B687" s="55" t="s">
        <v>1528</v>
      </c>
      <c r="C687" s="57">
        <v>1000</v>
      </c>
      <c r="D687" s="57">
        <v>80</v>
      </c>
      <c r="E687" s="54">
        <v>89</v>
      </c>
      <c r="F687" s="52" t="s">
        <v>1753</v>
      </c>
      <c r="G687" s="51" t="s">
        <v>1754</v>
      </c>
      <c r="H687" s="50" t="s">
        <v>0</v>
      </c>
      <c r="I687" s="48" t="s">
        <v>3</v>
      </c>
      <c r="J687" s="46" t="s">
        <v>3</v>
      </c>
      <c r="K687" s="45">
        <v>3</v>
      </c>
      <c r="L687" s="42">
        <f t="shared" si="152"/>
        <v>3</v>
      </c>
      <c r="M687" s="342" t="s">
        <v>34</v>
      </c>
      <c r="N687" s="38">
        <f t="shared" si="147"/>
        <v>14</v>
      </c>
      <c r="O687" s="35">
        <f t="shared" si="148"/>
        <v>42</v>
      </c>
      <c r="P687" s="33">
        <f t="shared" si="144"/>
        <v>1309.4000000000001</v>
      </c>
      <c r="Q687" s="32">
        <f t="shared" ref="Q687" si="157">ROUND(P687*1.2,2)</f>
        <v>1571.28</v>
      </c>
      <c r="R687" s="308"/>
      <c r="S687" s="308"/>
      <c r="U687" s="31" t="s">
        <v>1829</v>
      </c>
      <c r="V687" s="31" t="str">
        <f>TEXT(F687,0)</f>
        <v>135407</v>
      </c>
      <c r="W687" s="31">
        <v>1309.4000000000001</v>
      </c>
      <c r="X687" s="2"/>
      <c r="Y687" s="347"/>
    </row>
    <row r="688" spans="1:25" ht="15" customHeight="1" x14ac:dyDescent="0.35">
      <c r="A688" s="56" t="s">
        <v>280</v>
      </c>
      <c r="B688" s="55" t="s">
        <v>1528</v>
      </c>
      <c r="C688" s="57">
        <v>1000</v>
      </c>
      <c r="D688" s="57">
        <v>80</v>
      </c>
      <c r="E688" s="54">
        <v>102</v>
      </c>
      <c r="F688" s="52" t="s">
        <v>1993</v>
      </c>
      <c r="G688" s="51" t="s">
        <v>1994</v>
      </c>
      <c r="H688" s="50" t="s">
        <v>0</v>
      </c>
      <c r="I688" s="48"/>
      <c r="J688" s="46" t="s">
        <v>3</v>
      </c>
      <c r="K688" s="45">
        <v>3</v>
      </c>
      <c r="L688" s="42">
        <f t="shared" si="152"/>
        <v>3</v>
      </c>
      <c r="M688" s="344" t="s">
        <v>34</v>
      </c>
      <c r="N688" s="38">
        <f t="shared" si="147"/>
        <v>14</v>
      </c>
      <c r="O688" s="35">
        <f t="shared" si="148"/>
        <v>42</v>
      </c>
      <c r="P688" s="33">
        <f t="shared" si="144"/>
        <v>0</v>
      </c>
      <c r="Q688" s="32"/>
      <c r="R688" s="308"/>
      <c r="S688" s="308"/>
      <c r="U688" s="31"/>
      <c r="V688" s="31"/>
      <c r="W688" s="31">
        <v>0</v>
      </c>
      <c r="X688" s="2"/>
      <c r="Y688" s="347"/>
    </row>
    <row r="689" spans="1:25" ht="15" customHeight="1" x14ac:dyDescent="0.35">
      <c r="A689" s="56" t="s">
        <v>280</v>
      </c>
      <c r="B689" s="55" t="s">
        <v>1528</v>
      </c>
      <c r="C689" s="57">
        <v>1000</v>
      </c>
      <c r="D689" s="57">
        <v>80</v>
      </c>
      <c r="E689" s="54">
        <v>108</v>
      </c>
      <c r="F689" s="52" t="s">
        <v>1755</v>
      </c>
      <c r="G689" s="51" t="s">
        <v>1756</v>
      </c>
      <c r="H689" s="50" t="s">
        <v>0</v>
      </c>
      <c r="I689" s="48" t="s">
        <v>3</v>
      </c>
      <c r="J689" s="46" t="s">
        <v>3</v>
      </c>
      <c r="K689" s="45">
        <v>3</v>
      </c>
      <c r="L689" s="42">
        <f t="shared" si="152"/>
        <v>3</v>
      </c>
      <c r="M689" s="342" t="s">
        <v>34</v>
      </c>
      <c r="N689" s="38">
        <f t="shared" si="147"/>
        <v>14</v>
      </c>
      <c r="O689" s="35">
        <f t="shared" si="148"/>
        <v>42</v>
      </c>
      <c r="P689" s="33">
        <f t="shared" si="144"/>
        <v>1366.6</v>
      </c>
      <c r="Q689" s="32">
        <f t="shared" ref="Q689" si="158">ROUND(P689*1.2,2)</f>
        <v>1639.92</v>
      </c>
      <c r="R689" s="308"/>
      <c r="S689" s="308"/>
      <c r="U689" s="31" t="s">
        <v>1829</v>
      </c>
      <c r="V689" s="31" t="str">
        <f>TEXT(F689,0)</f>
        <v>135414</v>
      </c>
      <c r="W689" s="31">
        <v>1366.6</v>
      </c>
      <c r="X689" s="2"/>
      <c r="Y689" s="347"/>
    </row>
    <row r="690" spans="1:25" ht="15" customHeight="1" x14ac:dyDescent="0.35">
      <c r="A690" s="56" t="s">
        <v>280</v>
      </c>
      <c r="B690" s="55" t="s">
        <v>1528</v>
      </c>
      <c r="C690" s="57">
        <v>1000</v>
      </c>
      <c r="D690" s="57">
        <v>80</v>
      </c>
      <c r="E690" s="54">
        <v>114</v>
      </c>
      <c r="F690" s="52" t="s">
        <v>1995</v>
      </c>
      <c r="G690" s="51" t="s">
        <v>1996</v>
      </c>
      <c r="H690" s="50" t="s">
        <v>0</v>
      </c>
      <c r="I690" s="48" t="s">
        <v>3</v>
      </c>
      <c r="J690" s="46" t="s">
        <v>3</v>
      </c>
      <c r="K690" s="45">
        <v>3</v>
      </c>
      <c r="L690" s="42">
        <f t="shared" si="152"/>
        <v>3</v>
      </c>
      <c r="M690" s="344" t="s">
        <v>34</v>
      </c>
      <c r="N690" s="38">
        <f t="shared" si="147"/>
        <v>14</v>
      </c>
      <c r="O690" s="35">
        <f t="shared" si="148"/>
        <v>42</v>
      </c>
      <c r="P690" s="33">
        <f t="shared" si="144"/>
        <v>0</v>
      </c>
      <c r="Q690" s="32"/>
      <c r="R690" s="308"/>
      <c r="S690" s="308"/>
      <c r="U690" s="31"/>
      <c r="V690" s="31"/>
      <c r="W690" s="31">
        <v>0</v>
      </c>
      <c r="X690" s="2"/>
      <c r="Y690" s="347"/>
    </row>
    <row r="691" spans="1:25" ht="15" customHeight="1" x14ac:dyDescent="0.35">
      <c r="A691" s="56" t="s">
        <v>280</v>
      </c>
      <c r="B691" s="55" t="s">
        <v>1528</v>
      </c>
      <c r="C691" s="57">
        <v>1000</v>
      </c>
      <c r="D691" s="57">
        <v>80</v>
      </c>
      <c r="E691" s="54">
        <v>133</v>
      </c>
      <c r="F691" s="52" t="s">
        <v>1757</v>
      </c>
      <c r="G691" s="51" t="s">
        <v>1758</v>
      </c>
      <c r="H691" s="50" t="s">
        <v>0</v>
      </c>
      <c r="I691" s="48" t="s">
        <v>3</v>
      </c>
      <c r="J691" s="46" t="s">
        <v>3</v>
      </c>
      <c r="K691" s="45">
        <v>3</v>
      </c>
      <c r="L691" s="42">
        <f t="shared" si="152"/>
        <v>3</v>
      </c>
      <c r="M691" s="342" t="s">
        <v>34</v>
      </c>
      <c r="N691" s="38">
        <f t="shared" si="147"/>
        <v>14</v>
      </c>
      <c r="O691" s="35">
        <f t="shared" si="148"/>
        <v>42</v>
      </c>
      <c r="P691" s="33">
        <f t="shared" si="144"/>
        <v>1457.9</v>
      </c>
      <c r="Q691" s="32">
        <f t="shared" ref="Q691" si="159">ROUND(P691*1.2,2)</f>
        <v>1749.48</v>
      </c>
      <c r="R691" s="308"/>
      <c r="S691" s="308"/>
      <c r="U691" s="31" t="s">
        <v>1829</v>
      </c>
      <c r="V691" s="31" t="str">
        <f>TEXT(F691,0)</f>
        <v>135428</v>
      </c>
      <c r="W691" s="31">
        <v>1457.9</v>
      </c>
      <c r="X691" s="2"/>
      <c r="Y691" s="347"/>
    </row>
    <row r="692" spans="1:25" ht="15" customHeight="1" x14ac:dyDescent="0.35">
      <c r="A692" s="56" t="s">
        <v>280</v>
      </c>
      <c r="B692" s="55" t="s">
        <v>1528</v>
      </c>
      <c r="C692" s="57">
        <v>1000</v>
      </c>
      <c r="D692" s="57">
        <v>80</v>
      </c>
      <c r="E692" s="54">
        <v>140</v>
      </c>
      <c r="F692" s="52" t="s">
        <v>1997</v>
      </c>
      <c r="G692" s="51" t="s">
        <v>1998</v>
      </c>
      <c r="H692" s="50" t="s">
        <v>0</v>
      </c>
      <c r="I692" s="48"/>
      <c r="J692" s="46" t="s">
        <v>3</v>
      </c>
      <c r="K692" s="45">
        <v>3</v>
      </c>
      <c r="L692" s="42">
        <f t="shared" si="152"/>
        <v>3</v>
      </c>
      <c r="M692" s="344" t="s">
        <v>34</v>
      </c>
      <c r="N692" s="38">
        <f t="shared" si="147"/>
        <v>14</v>
      </c>
      <c r="O692" s="35">
        <f t="shared" si="148"/>
        <v>42</v>
      </c>
      <c r="P692" s="33">
        <f t="shared" si="144"/>
        <v>0</v>
      </c>
      <c r="Q692" s="32"/>
      <c r="R692" s="308"/>
      <c r="S692" s="308"/>
      <c r="U692" s="31"/>
      <c r="V692" s="31"/>
      <c r="W692" s="31">
        <v>0</v>
      </c>
      <c r="X692" s="2"/>
      <c r="Y692" s="347"/>
    </row>
    <row r="693" spans="1:25" ht="15" customHeight="1" x14ac:dyDescent="0.35">
      <c r="A693" s="56" t="s">
        <v>280</v>
      </c>
      <c r="B693" s="55" t="s">
        <v>1528</v>
      </c>
      <c r="C693" s="57">
        <v>1000</v>
      </c>
      <c r="D693" s="57">
        <v>80</v>
      </c>
      <c r="E693" s="54">
        <v>159</v>
      </c>
      <c r="F693" s="52" t="s">
        <v>1759</v>
      </c>
      <c r="G693" s="51" t="s">
        <v>1760</v>
      </c>
      <c r="H693" s="50" t="s">
        <v>0</v>
      </c>
      <c r="I693" s="48" t="s">
        <v>3</v>
      </c>
      <c r="J693" s="46" t="s">
        <v>3</v>
      </c>
      <c r="K693" s="45">
        <v>2</v>
      </c>
      <c r="L693" s="42">
        <f t="shared" si="152"/>
        <v>2</v>
      </c>
      <c r="M693" s="342" t="s">
        <v>34</v>
      </c>
      <c r="N693" s="38">
        <f t="shared" si="147"/>
        <v>20</v>
      </c>
      <c r="O693" s="35">
        <f t="shared" si="148"/>
        <v>40</v>
      </c>
      <c r="P693" s="33">
        <f t="shared" si="144"/>
        <v>1599.8</v>
      </c>
      <c r="Q693" s="32">
        <f t="shared" ref="Q693:Q694" si="160">ROUND(P693*1.2,2)</f>
        <v>1919.76</v>
      </c>
      <c r="R693" s="308"/>
      <c r="S693" s="308"/>
      <c r="U693" s="31" t="s">
        <v>1829</v>
      </c>
      <c r="V693" s="31" t="str">
        <f>TEXT(F693,0)</f>
        <v>135435</v>
      </c>
      <c r="W693" s="31">
        <v>1599.8</v>
      </c>
      <c r="X693" s="2"/>
      <c r="Y693" s="347"/>
    </row>
    <row r="694" spans="1:25" ht="15" customHeight="1" x14ac:dyDescent="0.35">
      <c r="A694" s="56" t="s">
        <v>280</v>
      </c>
      <c r="B694" s="55" t="s">
        <v>1528</v>
      </c>
      <c r="C694" s="57">
        <v>1000</v>
      </c>
      <c r="D694" s="57">
        <v>80</v>
      </c>
      <c r="E694" s="54">
        <v>169</v>
      </c>
      <c r="F694" s="52" t="s">
        <v>1761</v>
      </c>
      <c r="G694" s="51" t="s">
        <v>1762</v>
      </c>
      <c r="H694" s="50" t="s">
        <v>0</v>
      </c>
      <c r="I694" s="48" t="s">
        <v>3</v>
      </c>
      <c r="J694" s="46" t="s">
        <v>3</v>
      </c>
      <c r="K694" s="45">
        <v>2</v>
      </c>
      <c r="L694" s="42">
        <f t="shared" si="152"/>
        <v>2</v>
      </c>
      <c r="M694" s="342" t="s">
        <v>34</v>
      </c>
      <c r="N694" s="38">
        <f t="shared" si="147"/>
        <v>20</v>
      </c>
      <c r="O694" s="35">
        <f t="shared" si="148"/>
        <v>40</v>
      </c>
      <c r="P694" s="33">
        <f t="shared" si="144"/>
        <v>1667.8</v>
      </c>
      <c r="Q694" s="32">
        <f t="shared" si="160"/>
        <v>2001.36</v>
      </c>
      <c r="R694" s="308"/>
      <c r="S694" s="308"/>
      <c r="U694" s="31" t="s">
        <v>1829</v>
      </c>
      <c r="V694" s="31" t="str">
        <f>TEXT(F694,0)</f>
        <v>135442</v>
      </c>
      <c r="W694" s="31">
        <v>1667.8</v>
      </c>
      <c r="X694" s="2"/>
      <c r="Y694" s="347"/>
    </row>
    <row r="695" spans="1:25" ht="15" customHeight="1" x14ac:dyDescent="0.35">
      <c r="A695" s="56" t="s">
        <v>280</v>
      </c>
      <c r="B695" s="55" t="s">
        <v>1528</v>
      </c>
      <c r="C695" s="57">
        <v>1000</v>
      </c>
      <c r="D695" s="57">
        <v>80</v>
      </c>
      <c r="E695" s="54">
        <v>194</v>
      </c>
      <c r="F695" s="52" t="s">
        <v>1999</v>
      </c>
      <c r="G695" s="51" t="s">
        <v>2000</v>
      </c>
      <c r="H695" s="50" t="s">
        <v>0</v>
      </c>
      <c r="I695" s="48"/>
      <c r="J695" s="46" t="s">
        <v>3</v>
      </c>
      <c r="K695" s="45">
        <v>2</v>
      </c>
      <c r="L695" s="42">
        <f t="shared" si="152"/>
        <v>2</v>
      </c>
      <c r="M695" s="344" t="s">
        <v>34</v>
      </c>
      <c r="N695" s="38">
        <f t="shared" si="147"/>
        <v>20</v>
      </c>
      <c r="O695" s="35">
        <f t="shared" si="148"/>
        <v>40</v>
      </c>
      <c r="P695" s="33">
        <f t="shared" si="144"/>
        <v>0</v>
      </c>
      <c r="Q695" s="32"/>
      <c r="R695" s="308"/>
      <c r="S695" s="308"/>
      <c r="U695" s="31"/>
      <c r="V695" s="31"/>
      <c r="W695" s="31">
        <v>0</v>
      </c>
      <c r="X695" s="2"/>
      <c r="Y695" s="347"/>
    </row>
    <row r="696" spans="1:25" ht="15" customHeight="1" x14ac:dyDescent="0.35">
      <c r="A696" s="56" t="s">
        <v>280</v>
      </c>
      <c r="B696" s="55" t="s">
        <v>1528</v>
      </c>
      <c r="C696" s="57">
        <v>1000</v>
      </c>
      <c r="D696" s="57">
        <v>80</v>
      </c>
      <c r="E696" s="54">
        <v>205</v>
      </c>
      <c r="F696" s="52" t="s">
        <v>2001</v>
      </c>
      <c r="G696" s="51" t="s">
        <v>2002</v>
      </c>
      <c r="H696" s="50" t="s">
        <v>0</v>
      </c>
      <c r="I696" s="48"/>
      <c r="J696" s="46" t="s">
        <v>3</v>
      </c>
      <c r="K696" s="45">
        <v>2</v>
      </c>
      <c r="L696" s="42">
        <f t="shared" si="152"/>
        <v>2</v>
      </c>
      <c r="M696" s="344" t="s">
        <v>34</v>
      </c>
      <c r="N696" s="38">
        <f t="shared" si="147"/>
        <v>20</v>
      </c>
      <c r="O696" s="35">
        <f t="shared" si="148"/>
        <v>40</v>
      </c>
      <c r="P696" s="33">
        <f t="shared" si="144"/>
        <v>0</v>
      </c>
      <c r="Q696" s="32"/>
      <c r="R696" s="308"/>
      <c r="S696" s="308"/>
      <c r="U696" s="31"/>
      <c r="V696" s="31"/>
      <c r="W696" s="31">
        <v>0</v>
      </c>
      <c r="X696" s="2"/>
      <c r="Y696" s="347"/>
    </row>
    <row r="697" spans="1:25" ht="15" customHeight="1" x14ac:dyDescent="0.35">
      <c r="A697" s="56" t="s">
        <v>280</v>
      </c>
      <c r="B697" s="55" t="s">
        <v>1528</v>
      </c>
      <c r="C697" s="57">
        <v>1000</v>
      </c>
      <c r="D697" s="57">
        <v>80</v>
      </c>
      <c r="E697" s="54">
        <v>219</v>
      </c>
      <c r="F697" s="52" t="s">
        <v>1763</v>
      </c>
      <c r="G697" s="51" t="s">
        <v>1764</v>
      </c>
      <c r="H697" s="50" t="s">
        <v>0</v>
      </c>
      <c r="I697" s="48"/>
      <c r="J697" s="46" t="s">
        <v>3</v>
      </c>
      <c r="K697" s="45">
        <v>2</v>
      </c>
      <c r="L697" s="42">
        <f t="shared" si="152"/>
        <v>2</v>
      </c>
      <c r="M697" s="342" t="s">
        <v>34</v>
      </c>
      <c r="N697" s="38">
        <f t="shared" si="147"/>
        <v>20</v>
      </c>
      <c r="O697" s="35">
        <f t="shared" si="148"/>
        <v>40</v>
      </c>
      <c r="P697" s="33">
        <f t="shared" si="144"/>
        <v>2018.1</v>
      </c>
      <c r="Q697" s="32">
        <f t="shared" ref="Q697" si="161">ROUND(P697*1.2,2)</f>
        <v>2421.7199999999998</v>
      </c>
      <c r="R697" s="308"/>
      <c r="S697" s="308"/>
      <c r="U697" s="31" t="s">
        <v>1829</v>
      </c>
      <c r="V697" s="31" t="str">
        <f>TEXT(F697,0)</f>
        <v>135069</v>
      </c>
      <c r="W697" s="31">
        <v>2018.1</v>
      </c>
      <c r="X697" s="2"/>
      <c r="Y697" s="347"/>
    </row>
    <row r="698" spans="1:25" ht="15" customHeight="1" x14ac:dyDescent="0.35">
      <c r="A698" s="56" t="s">
        <v>280</v>
      </c>
      <c r="B698" s="55" t="s">
        <v>1528</v>
      </c>
      <c r="C698" s="57">
        <v>1000</v>
      </c>
      <c r="D698" s="57">
        <v>80</v>
      </c>
      <c r="E698" s="54">
        <v>245</v>
      </c>
      <c r="F698" s="277" t="s">
        <v>549</v>
      </c>
      <c r="G698" s="51" t="s">
        <v>2003</v>
      </c>
      <c r="H698" s="50" t="s">
        <v>0</v>
      </c>
      <c r="I698" s="48"/>
      <c r="J698" s="46" t="s">
        <v>3</v>
      </c>
      <c r="K698" s="45">
        <v>2</v>
      </c>
      <c r="L698" s="42">
        <f t="shared" si="152"/>
        <v>2</v>
      </c>
      <c r="M698" s="344" t="s">
        <v>34</v>
      </c>
      <c r="N698" s="38">
        <f t="shared" si="147"/>
        <v>20</v>
      </c>
      <c r="O698" s="35">
        <f t="shared" si="148"/>
        <v>40</v>
      </c>
      <c r="P698" s="33">
        <f t="shared" si="144"/>
        <v>0</v>
      </c>
      <c r="Q698" s="32"/>
      <c r="R698" s="308"/>
      <c r="S698" s="308"/>
      <c r="U698" s="31"/>
      <c r="V698" s="31"/>
      <c r="W698" s="31">
        <v>0</v>
      </c>
      <c r="X698" s="2"/>
      <c r="Y698" s="347"/>
    </row>
    <row r="699" spans="1:25" ht="15" customHeight="1" x14ac:dyDescent="0.35">
      <c r="A699" s="56" t="s">
        <v>280</v>
      </c>
      <c r="B699" s="55" t="s">
        <v>1528</v>
      </c>
      <c r="C699" s="57">
        <v>1000</v>
      </c>
      <c r="D699" s="54">
        <v>90</v>
      </c>
      <c r="E699" s="54">
        <v>48</v>
      </c>
      <c r="F699" s="277" t="s">
        <v>549</v>
      </c>
      <c r="G699" s="51" t="s">
        <v>2004</v>
      </c>
      <c r="H699" s="50" t="s">
        <v>0</v>
      </c>
      <c r="I699" s="48"/>
      <c r="J699" s="46" t="s">
        <v>3</v>
      </c>
      <c r="K699" s="45">
        <v>4</v>
      </c>
      <c r="L699" s="42">
        <f t="shared" si="152"/>
        <v>4</v>
      </c>
      <c r="M699" s="344" t="s">
        <v>34</v>
      </c>
      <c r="N699" s="38">
        <f t="shared" si="147"/>
        <v>10</v>
      </c>
      <c r="O699" s="35">
        <f t="shared" si="148"/>
        <v>40</v>
      </c>
      <c r="P699" s="33">
        <f t="shared" si="144"/>
        <v>0</v>
      </c>
      <c r="Q699" s="32"/>
      <c r="R699" s="308"/>
      <c r="S699" s="308"/>
      <c r="U699" s="31"/>
      <c r="V699" s="31"/>
      <c r="W699" s="31">
        <v>0</v>
      </c>
      <c r="X699" s="2"/>
      <c r="Y699" s="347"/>
    </row>
    <row r="700" spans="1:25" ht="15" customHeight="1" x14ac:dyDescent="0.35">
      <c r="A700" s="56" t="s">
        <v>280</v>
      </c>
      <c r="B700" s="55" t="s">
        <v>1528</v>
      </c>
      <c r="C700" s="57">
        <v>1000</v>
      </c>
      <c r="D700" s="57">
        <v>90</v>
      </c>
      <c r="E700" s="54">
        <v>57</v>
      </c>
      <c r="F700" s="52" t="s">
        <v>2005</v>
      </c>
      <c r="G700" s="51" t="s">
        <v>2006</v>
      </c>
      <c r="H700" s="50" t="s">
        <v>0</v>
      </c>
      <c r="I700" s="48"/>
      <c r="J700" s="46" t="s">
        <v>3</v>
      </c>
      <c r="K700" s="45">
        <v>3</v>
      </c>
      <c r="L700" s="42">
        <f t="shared" si="152"/>
        <v>3</v>
      </c>
      <c r="M700" s="344" t="s">
        <v>34</v>
      </c>
      <c r="N700" s="38">
        <f t="shared" si="147"/>
        <v>14</v>
      </c>
      <c r="O700" s="35">
        <f t="shared" si="148"/>
        <v>42</v>
      </c>
      <c r="P700" s="33">
        <f t="shared" si="144"/>
        <v>0</v>
      </c>
      <c r="Q700" s="32"/>
      <c r="R700" s="308"/>
      <c r="S700" s="308"/>
      <c r="U700" s="31"/>
      <c r="V700" s="31"/>
      <c r="W700" s="31">
        <v>0</v>
      </c>
      <c r="X700" s="2"/>
      <c r="Y700" s="347"/>
    </row>
    <row r="701" spans="1:25" ht="15" customHeight="1" x14ac:dyDescent="0.35">
      <c r="A701" s="56" t="s">
        <v>280</v>
      </c>
      <c r="B701" s="55" t="s">
        <v>1528</v>
      </c>
      <c r="C701" s="57">
        <v>1000</v>
      </c>
      <c r="D701" s="57">
        <v>90</v>
      </c>
      <c r="E701" s="54">
        <v>60</v>
      </c>
      <c r="F701" s="52" t="s">
        <v>2007</v>
      </c>
      <c r="G701" s="51" t="s">
        <v>2008</v>
      </c>
      <c r="H701" s="50" t="s">
        <v>0</v>
      </c>
      <c r="I701" s="48"/>
      <c r="J701" s="46" t="s">
        <v>3</v>
      </c>
      <c r="K701" s="45">
        <v>3</v>
      </c>
      <c r="L701" s="42">
        <f t="shared" si="152"/>
        <v>3</v>
      </c>
      <c r="M701" s="344" t="s">
        <v>34</v>
      </c>
      <c r="N701" s="38">
        <f t="shared" si="147"/>
        <v>14</v>
      </c>
      <c r="O701" s="35">
        <f t="shared" si="148"/>
        <v>42</v>
      </c>
      <c r="P701" s="33">
        <f t="shared" si="144"/>
        <v>0</v>
      </c>
      <c r="Q701" s="32"/>
      <c r="R701" s="308"/>
      <c r="S701" s="308"/>
      <c r="U701" s="31"/>
      <c r="V701" s="31"/>
      <c r="W701" s="31">
        <v>0</v>
      </c>
      <c r="X701" s="2"/>
      <c r="Y701" s="347"/>
    </row>
    <row r="702" spans="1:25" ht="15" customHeight="1" x14ac:dyDescent="0.35">
      <c r="A702" s="56" t="s">
        <v>280</v>
      </c>
      <c r="B702" s="55" t="s">
        <v>1528</v>
      </c>
      <c r="C702" s="57">
        <v>1000</v>
      </c>
      <c r="D702" s="57">
        <v>90</v>
      </c>
      <c r="E702" s="54">
        <v>64</v>
      </c>
      <c r="F702" s="277" t="s">
        <v>549</v>
      </c>
      <c r="G702" s="51" t="s">
        <v>2009</v>
      </c>
      <c r="H702" s="50" t="s">
        <v>0</v>
      </c>
      <c r="I702" s="48"/>
      <c r="J702" s="46" t="s">
        <v>3</v>
      </c>
      <c r="K702" s="45">
        <v>3</v>
      </c>
      <c r="L702" s="42">
        <f t="shared" si="152"/>
        <v>3</v>
      </c>
      <c r="M702" s="344" t="s">
        <v>34</v>
      </c>
      <c r="N702" s="38">
        <f t="shared" si="147"/>
        <v>14</v>
      </c>
      <c r="O702" s="35">
        <f t="shared" si="148"/>
        <v>42</v>
      </c>
      <c r="P702" s="33">
        <f t="shared" si="144"/>
        <v>0</v>
      </c>
      <c r="Q702" s="32"/>
      <c r="R702" s="308"/>
      <c r="S702" s="308"/>
      <c r="U702" s="31"/>
      <c r="V702" s="31"/>
      <c r="W702" s="31">
        <v>0</v>
      </c>
      <c r="X702" s="2"/>
      <c r="Y702" s="347"/>
    </row>
    <row r="703" spans="1:25" ht="15" customHeight="1" x14ac:dyDescent="0.35">
      <c r="A703" s="56" t="s">
        <v>280</v>
      </c>
      <c r="B703" s="55" t="s">
        <v>1528</v>
      </c>
      <c r="C703" s="57">
        <v>1000</v>
      </c>
      <c r="D703" s="57">
        <v>90</v>
      </c>
      <c r="E703" s="54">
        <v>70</v>
      </c>
      <c r="F703" s="52" t="s">
        <v>2010</v>
      </c>
      <c r="G703" s="51" t="s">
        <v>2011</v>
      </c>
      <c r="H703" s="50" t="s">
        <v>0</v>
      </c>
      <c r="I703" s="48"/>
      <c r="J703" s="46" t="s">
        <v>3</v>
      </c>
      <c r="K703" s="45">
        <v>3</v>
      </c>
      <c r="L703" s="42">
        <f t="shared" si="152"/>
        <v>3</v>
      </c>
      <c r="M703" s="344" t="s">
        <v>34</v>
      </c>
      <c r="N703" s="38">
        <f t="shared" si="147"/>
        <v>14</v>
      </c>
      <c r="O703" s="35">
        <f t="shared" si="148"/>
        <v>42</v>
      </c>
      <c r="P703" s="33">
        <f t="shared" si="144"/>
        <v>0</v>
      </c>
      <c r="Q703" s="32"/>
      <c r="R703" s="308"/>
      <c r="S703" s="308"/>
      <c r="U703" s="31"/>
      <c r="V703" s="31"/>
      <c r="W703" s="31">
        <v>0</v>
      </c>
      <c r="X703" s="2"/>
      <c r="Y703" s="347"/>
    </row>
    <row r="704" spans="1:25" ht="15" customHeight="1" x14ac:dyDescent="0.35">
      <c r="A704" s="56" t="s">
        <v>280</v>
      </c>
      <c r="B704" s="55" t="s">
        <v>1528</v>
      </c>
      <c r="C704" s="57">
        <v>1000</v>
      </c>
      <c r="D704" s="57">
        <v>90</v>
      </c>
      <c r="E704" s="54">
        <v>76</v>
      </c>
      <c r="F704" s="52" t="s">
        <v>2012</v>
      </c>
      <c r="G704" s="51" t="s">
        <v>2013</v>
      </c>
      <c r="H704" s="50" t="s">
        <v>0</v>
      </c>
      <c r="I704" s="48"/>
      <c r="J704" s="46" t="s">
        <v>3</v>
      </c>
      <c r="K704" s="45">
        <v>3</v>
      </c>
      <c r="L704" s="42">
        <f t="shared" si="152"/>
        <v>3</v>
      </c>
      <c r="M704" s="344" t="s">
        <v>34</v>
      </c>
      <c r="N704" s="38">
        <f t="shared" si="147"/>
        <v>14</v>
      </c>
      <c r="O704" s="35">
        <f t="shared" si="148"/>
        <v>42</v>
      </c>
      <c r="P704" s="33">
        <f t="shared" si="144"/>
        <v>0</v>
      </c>
      <c r="Q704" s="32"/>
      <c r="R704" s="308"/>
      <c r="S704" s="308"/>
      <c r="U704" s="31"/>
      <c r="V704" s="31"/>
      <c r="W704" s="31">
        <v>0</v>
      </c>
      <c r="X704" s="2"/>
      <c r="Y704" s="347"/>
    </row>
    <row r="705" spans="1:25" ht="15" customHeight="1" x14ac:dyDescent="0.35">
      <c r="A705" s="56" t="s">
        <v>280</v>
      </c>
      <c r="B705" s="55" t="s">
        <v>1528</v>
      </c>
      <c r="C705" s="57">
        <v>1000</v>
      </c>
      <c r="D705" s="57">
        <v>90</v>
      </c>
      <c r="E705" s="54">
        <v>83</v>
      </c>
      <c r="F705" s="52" t="s">
        <v>2014</v>
      </c>
      <c r="G705" s="51" t="s">
        <v>2015</v>
      </c>
      <c r="H705" s="50" t="s">
        <v>0</v>
      </c>
      <c r="I705" s="48"/>
      <c r="J705" s="46" t="s">
        <v>3</v>
      </c>
      <c r="K705" s="45">
        <v>3</v>
      </c>
      <c r="L705" s="42">
        <f t="shared" si="152"/>
        <v>3</v>
      </c>
      <c r="M705" s="344" t="s">
        <v>34</v>
      </c>
      <c r="N705" s="38">
        <f t="shared" si="147"/>
        <v>14</v>
      </c>
      <c r="O705" s="35">
        <f t="shared" si="148"/>
        <v>42</v>
      </c>
      <c r="P705" s="33">
        <f t="shared" si="144"/>
        <v>0</v>
      </c>
      <c r="Q705" s="32"/>
      <c r="R705" s="308"/>
      <c r="S705" s="308"/>
      <c r="U705" s="31"/>
      <c r="V705" s="31"/>
      <c r="W705" s="31">
        <v>0</v>
      </c>
      <c r="X705" s="2"/>
      <c r="Y705" s="347"/>
    </row>
    <row r="706" spans="1:25" ht="15" customHeight="1" x14ac:dyDescent="0.35">
      <c r="A706" s="56" t="s">
        <v>280</v>
      </c>
      <c r="B706" s="55" t="s">
        <v>1528</v>
      </c>
      <c r="C706" s="57">
        <v>1000</v>
      </c>
      <c r="D706" s="57">
        <v>90</v>
      </c>
      <c r="E706" s="54">
        <v>89</v>
      </c>
      <c r="F706" s="52" t="s">
        <v>1765</v>
      </c>
      <c r="G706" s="51" t="s">
        <v>1766</v>
      </c>
      <c r="H706" s="50" t="s">
        <v>0</v>
      </c>
      <c r="I706" s="48"/>
      <c r="J706" s="46" t="s">
        <v>3</v>
      </c>
      <c r="K706" s="45">
        <v>3</v>
      </c>
      <c r="L706" s="42">
        <f t="shared" si="152"/>
        <v>3</v>
      </c>
      <c r="M706" s="342" t="s">
        <v>34</v>
      </c>
      <c r="N706" s="38">
        <f t="shared" si="147"/>
        <v>14</v>
      </c>
      <c r="O706" s="35">
        <f t="shared" si="148"/>
        <v>42</v>
      </c>
      <c r="P706" s="33">
        <f t="shared" si="144"/>
        <v>1603.6</v>
      </c>
      <c r="Q706" s="32">
        <f t="shared" ref="Q706" si="162">ROUND(P706*1.2,2)</f>
        <v>1924.32</v>
      </c>
      <c r="R706" s="308"/>
      <c r="S706" s="308"/>
      <c r="U706" s="31" t="s">
        <v>1829</v>
      </c>
      <c r="V706" s="31" t="str">
        <f>TEXT(F706,0)</f>
        <v>135013</v>
      </c>
      <c r="W706" s="31">
        <v>1603.6</v>
      </c>
      <c r="X706" s="2"/>
      <c r="Y706" s="347"/>
    </row>
    <row r="707" spans="1:25" ht="15" customHeight="1" x14ac:dyDescent="0.35">
      <c r="A707" s="56" t="s">
        <v>280</v>
      </c>
      <c r="B707" s="55" t="s">
        <v>1528</v>
      </c>
      <c r="C707" s="57">
        <v>1000</v>
      </c>
      <c r="D707" s="57">
        <v>90</v>
      </c>
      <c r="E707" s="54">
        <v>102</v>
      </c>
      <c r="F707" s="52" t="s">
        <v>2016</v>
      </c>
      <c r="G707" s="51" t="s">
        <v>2017</v>
      </c>
      <c r="H707" s="50" t="s">
        <v>0</v>
      </c>
      <c r="I707" s="48"/>
      <c r="J707" s="46" t="s">
        <v>3</v>
      </c>
      <c r="K707" s="45">
        <v>3</v>
      </c>
      <c r="L707" s="42">
        <f t="shared" si="152"/>
        <v>3</v>
      </c>
      <c r="M707" s="344" t="s">
        <v>34</v>
      </c>
      <c r="N707" s="38">
        <f t="shared" si="147"/>
        <v>14</v>
      </c>
      <c r="O707" s="35">
        <f t="shared" si="148"/>
        <v>42</v>
      </c>
      <c r="P707" s="33">
        <f t="shared" si="144"/>
        <v>0</v>
      </c>
      <c r="Q707" s="32"/>
      <c r="R707" s="308"/>
      <c r="S707" s="308"/>
      <c r="U707" s="31"/>
      <c r="V707" s="31"/>
      <c r="W707" s="31">
        <v>0</v>
      </c>
      <c r="X707" s="2"/>
      <c r="Y707" s="347"/>
    </row>
    <row r="708" spans="1:25" ht="15" customHeight="1" x14ac:dyDescent="0.35">
      <c r="A708" s="56" t="s">
        <v>280</v>
      </c>
      <c r="B708" s="55" t="s">
        <v>1528</v>
      </c>
      <c r="C708" s="57">
        <v>1000</v>
      </c>
      <c r="D708" s="57">
        <v>90</v>
      </c>
      <c r="E708" s="54">
        <v>108</v>
      </c>
      <c r="F708" s="52" t="s">
        <v>2018</v>
      </c>
      <c r="G708" s="51" t="s">
        <v>2019</v>
      </c>
      <c r="H708" s="50" t="s">
        <v>0</v>
      </c>
      <c r="I708" s="48"/>
      <c r="J708" s="46" t="s">
        <v>3</v>
      </c>
      <c r="K708" s="45">
        <v>3</v>
      </c>
      <c r="L708" s="42">
        <f t="shared" si="152"/>
        <v>3</v>
      </c>
      <c r="M708" s="344" t="s">
        <v>34</v>
      </c>
      <c r="N708" s="38">
        <f t="shared" si="147"/>
        <v>14</v>
      </c>
      <c r="O708" s="35">
        <f t="shared" si="148"/>
        <v>42</v>
      </c>
      <c r="P708" s="33">
        <f t="shared" si="144"/>
        <v>0</v>
      </c>
      <c r="Q708" s="32"/>
      <c r="R708" s="308"/>
      <c r="S708" s="308"/>
      <c r="U708" s="31"/>
      <c r="V708" s="31"/>
      <c r="W708" s="31">
        <v>0</v>
      </c>
      <c r="X708" s="2"/>
      <c r="Y708" s="347"/>
    </row>
    <row r="709" spans="1:25" ht="15" customHeight="1" x14ac:dyDescent="0.35">
      <c r="A709" s="56" t="s">
        <v>280</v>
      </c>
      <c r="B709" s="55" t="s">
        <v>1528</v>
      </c>
      <c r="C709" s="57">
        <v>1000</v>
      </c>
      <c r="D709" s="57">
        <v>90</v>
      </c>
      <c r="E709" s="54">
        <v>114</v>
      </c>
      <c r="F709" s="52" t="s">
        <v>2020</v>
      </c>
      <c r="G709" s="51" t="s">
        <v>2021</v>
      </c>
      <c r="H709" s="50" t="s">
        <v>0</v>
      </c>
      <c r="I709" s="48"/>
      <c r="J709" s="46" t="s">
        <v>3</v>
      </c>
      <c r="K709" s="45">
        <v>3</v>
      </c>
      <c r="L709" s="42">
        <f t="shared" si="152"/>
        <v>3</v>
      </c>
      <c r="M709" s="344" t="s">
        <v>34</v>
      </c>
      <c r="N709" s="38">
        <f t="shared" si="147"/>
        <v>14</v>
      </c>
      <c r="O709" s="35">
        <f t="shared" si="148"/>
        <v>42</v>
      </c>
      <c r="P709" s="33">
        <f t="shared" si="144"/>
        <v>0</v>
      </c>
      <c r="Q709" s="32"/>
      <c r="R709" s="308"/>
      <c r="S709" s="308"/>
      <c r="U709" s="31"/>
      <c r="V709" s="31"/>
      <c r="W709" s="31">
        <v>0</v>
      </c>
      <c r="X709" s="2"/>
      <c r="Y709" s="347"/>
    </row>
    <row r="710" spans="1:25" ht="15" customHeight="1" x14ac:dyDescent="0.35">
      <c r="A710" s="56" t="s">
        <v>280</v>
      </c>
      <c r="B710" s="55" t="s">
        <v>1528</v>
      </c>
      <c r="C710" s="57">
        <v>1000</v>
      </c>
      <c r="D710" s="57">
        <v>90</v>
      </c>
      <c r="E710" s="54">
        <v>133</v>
      </c>
      <c r="F710" s="52" t="s">
        <v>1767</v>
      </c>
      <c r="G710" s="51" t="s">
        <v>1768</v>
      </c>
      <c r="H710" s="50" t="s">
        <v>0</v>
      </c>
      <c r="I710" s="48"/>
      <c r="J710" s="46" t="s">
        <v>3</v>
      </c>
      <c r="K710" s="45">
        <v>2</v>
      </c>
      <c r="L710" s="42">
        <f t="shared" si="152"/>
        <v>2</v>
      </c>
      <c r="M710" s="342" t="s">
        <v>34</v>
      </c>
      <c r="N710" s="38">
        <f t="shared" si="147"/>
        <v>20</v>
      </c>
      <c r="O710" s="35">
        <f t="shared" si="148"/>
        <v>40</v>
      </c>
      <c r="P710" s="33">
        <f t="shared" si="144"/>
        <v>1830.8</v>
      </c>
      <c r="Q710" s="32">
        <f t="shared" ref="Q710" si="163">ROUND(P710*1.2,2)</f>
        <v>2196.96</v>
      </c>
      <c r="R710" s="308"/>
      <c r="S710" s="308"/>
      <c r="U710" s="31" t="s">
        <v>1829</v>
      </c>
      <c r="V710" s="31" t="str">
        <f>TEXT(F710,0)</f>
        <v>135036</v>
      </c>
      <c r="W710" s="31">
        <v>1830.8</v>
      </c>
      <c r="X710" s="2"/>
      <c r="Y710" s="347"/>
    </row>
    <row r="711" spans="1:25" ht="15" customHeight="1" x14ac:dyDescent="0.35">
      <c r="A711" s="56" t="s">
        <v>280</v>
      </c>
      <c r="B711" s="55" t="s">
        <v>1528</v>
      </c>
      <c r="C711" s="57">
        <v>1000</v>
      </c>
      <c r="D711" s="57">
        <v>90</v>
      </c>
      <c r="E711" s="54">
        <v>140</v>
      </c>
      <c r="F711" s="52" t="s">
        <v>2022</v>
      </c>
      <c r="G711" s="51" t="s">
        <v>2023</v>
      </c>
      <c r="H711" s="50" t="s">
        <v>0</v>
      </c>
      <c r="I711" s="48"/>
      <c r="J711" s="46" t="s">
        <v>3</v>
      </c>
      <c r="K711" s="45">
        <v>2</v>
      </c>
      <c r="L711" s="42">
        <f t="shared" si="152"/>
        <v>2</v>
      </c>
      <c r="M711" s="344" t="s">
        <v>34</v>
      </c>
      <c r="N711" s="38">
        <f t="shared" si="147"/>
        <v>20</v>
      </c>
      <c r="O711" s="35">
        <f t="shared" si="148"/>
        <v>40</v>
      </c>
      <c r="P711" s="33">
        <f t="shared" si="144"/>
        <v>0</v>
      </c>
      <c r="Q711" s="32"/>
      <c r="R711" s="308"/>
      <c r="S711" s="308"/>
      <c r="U711" s="31"/>
      <c r="V711" s="31"/>
      <c r="W711" s="31">
        <v>0</v>
      </c>
      <c r="X711" s="2"/>
      <c r="Y711" s="347"/>
    </row>
    <row r="712" spans="1:25" ht="15" customHeight="1" x14ac:dyDescent="0.35">
      <c r="A712" s="56" t="s">
        <v>280</v>
      </c>
      <c r="B712" s="55" t="s">
        <v>1528</v>
      </c>
      <c r="C712" s="57">
        <v>1000</v>
      </c>
      <c r="D712" s="57">
        <v>90</v>
      </c>
      <c r="E712" s="54">
        <v>159</v>
      </c>
      <c r="F712" s="52" t="s">
        <v>1769</v>
      </c>
      <c r="G712" s="51" t="s">
        <v>1770</v>
      </c>
      <c r="H712" s="50" t="s">
        <v>0</v>
      </c>
      <c r="I712" s="48"/>
      <c r="J712" s="46" t="s">
        <v>3</v>
      </c>
      <c r="K712" s="45">
        <v>2</v>
      </c>
      <c r="L712" s="42">
        <f t="shared" si="152"/>
        <v>2</v>
      </c>
      <c r="M712" s="342" t="s">
        <v>34</v>
      </c>
      <c r="N712" s="38">
        <f t="shared" si="147"/>
        <v>20</v>
      </c>
      <c r="O712" s="35">
        <f t="shared" si="148"/>
        <v>40</v>
      </c>
      <c r="P712" s="33">
        <f t="shared" si="144"/>
        <v>1975.8</v>
      </c>
      <c r="Q712" s="32">
        <f t="shared" ref="Q712" si="164">ROUND(P712*1.2,2)</f>
        <v>2370.96</v>
      </c>
      <c r="R712" s="308"/>
      <c r="S712" s="308"/>
      <c r="U712" s="31" t="s">
        <v>1829</v>
      </c>
      <c r="V712" s="31" t="str">
        <f>TEXT(F712,0)</f>
        <v>135047</v>
      </c>
      <c r="W712" s="31">
        <v>1975.8</v>
      </c>
      <c r="X712" s="2"/>
      <c r="Y712" s="347"/>
    </row>
    <row r="713" spans="1:25" ht="15" customHeight="1" x14ac:dyDescent="0.35">
      <c r="A713" s="56" t="s">
        <v>280</v>
      </c>
      <c r="B713" s="55" t="s">
        <v>1528</v>
      </c>
      <c r="C713" s="57">
        <v>1000</v>
      </c>
      <c r="D713" s="57">
        <v>90</v>
      </c>
      <c r="E713" s="54">
        <v>169</v>
      </c>
      <c r="F713" s="52" t="s">
        <v>2024</v>
      </c>
      <c r="G713" s="51" t="s">
        <v>2025</v>
      </c>
      <c r="H713" s="50" t="s">
        <v>0</v>
      </c>
      <c r="I713" s="48"/>
      <c r="J713" s="46" t="s">
        <v>3</v>
      </c>
      <c r="K713" s="45">
        <v>2</v>
      </c>
      <c r="L713" s="42">
        <f t="shared" si="152"/>
        <v>2</v>
      </c>
      <c r="M713" s="344" t="s">
        <v>34</v>
      </c>
      <c r="N713" s="38">
        <f t="shared" si="147"/>
        <v>20</v>
      </c>
      <c r="O713" s="35">
        <f t="shared" si="148"/>
        <v>40</v>
      </c>
      <c r="P713" s="33">
        <f t="shared" si="144"/>
        <v>0</v>
      </c>
      <c r="Q713" s="32"/>
      <c r="R713" s="308"/>
      <c r="S713" s="308"/>
      <c r="U713" s="31"/>
      <c r="V713" s="31"/>
      <c r="W713" s="31">
        <v>0</v>
      </c>
      <c r="X713" s="2"/>
      <c r="Y713" s="347"/>
    </row>
    <row r="714" spans="1:25" ht="15" customHeight="1" x14ac:dyDescent="0.35">
      <c r="A714" s="56" t="s">
        <v>280</v>
      </c>
      <c r="B714" s="55" t="s">
        <v>1528</v>
      </c>
      <c r="C714" s="57">
        <v>1000</v>
      </c>
      <c r="D714" s="57">
        <v>90</v>
      </c>
      <c r="E714" s="54">
        <v>194</v>
      </c>
      <c r="F714" s="52" t="s">
        <v>2026</v>
      </c>
      <c r="G714" s="51" t="s">
        <v>2027</v>
      </c>
      <c r="H714" s="50" t="s">
        <v>0</v>
      </c>
      <c r="I714" s="48"/>
      <c r="J714" s="46" t="s">
        <v>3</v>
      </c>
      <c r="K714" s="45">
        <v>2</v>
      </c>
      <c r="L714" s="42">
        <f t="shared" si="152"/>
        <v>2</v>
      </c>
      <c r="M714" s="344" t="s">
        <v>34</v>
      </c>
      <c r="N714" s="38">
        <f t="shared" si="147"/>
        <v>20</v>
      </c>
      <c r="O714" s="35">
        <f t="shared" si="148"/>
        <v>40</v>
      </c>
      <c r="P714" s="33">
        <f t="shared" si="144"/>
        <v>0</v>
      </c>
      <c r="Q714" s="32"/>
      <c r="R714" s="308"/>
      <c r="S714" s="308"/>
      <c r="U714" s="31"/>
      <c r="V714" s="31"/>
      <c r="W714" s="31">
        <v>0</v>
      </c>
      <c r="X714" s="2"/>
      <c r="Y714" s="347"/>
    </row>
    <row r="715" spans="1:25" ht="15" customHeight="1" x14ac:dyDescent="0.35">
      <c r="A715" s="56" t="s">
        <v>280</v>
      </c>
      <c r="B715" s="55" t="s">
        <v>1528</v>
      </c>
      <c r="C715" s="57">
        <v>1000</v>
      </c>
      <c r="D715" s="57">
        <v>90</v>
      </c>
      <c r="E715" s="54">
        <v>205</v>
      </c>
      <c r="F715" s="52" t="s">
        <v>2028</v>
      </c>
      <c r="G715" s="51" t="s">
        <v>2029</v>
      </c>
      <c r="H715" s="50" t="s">
        <v>0</v>
      </c>
      <c r="I715" s="48"/>
      <c r="J715" s="46" t="s">
        <v>3</v>
      </c>
      <c r="K715" s="45">
        <v>2</v>
      </c>
      <c r="L715" s="42">
        <f t="shared" si="152"/>
        <v>2</v>
      </c>
      <c r="M715" s="344" t="s">
        <v>34</v>
      </c>
      <c r="N715" s="38">
        <f t="shared" si="147"/>
        <v>20</v>
      </c>
      <c r="O715" s="35">
        <f t="shared" si="148"/>
        <v>40</v>
      </c>
      <c r="P715" s="33">
        <f t="shared" si="144"/>
        <v>0</v>
      </c>
      <c r="Q715" s="32"/>
      <c r="R715" s="308"/>
      <c r="S715" s="308"/>
      <c r="U715" s="31"/>
      <c r="V715" s="31"/>
      <c r="W715" s="31">
        <v>0</v>
      </c>
      <c r="X715" s="2"/>
      <c r="Y715" s="347"/>
    </row>
    <row r="716" spans="1:25" ht="15" customHeight="1" x14ac:dyDescent="0.35">
      <c r="A716" s="56" t="s">
        <v>280</v>
      </c>
      <c r="B716" s="55" t="s">
        <v>1528</v>
      </c>
      <c r="C716" s="57">
        <v>1000</v>
      </c>
      <c r="D716" s="57">
        <v>90</v>
      </c>
      <c r="E716" s="54">
        <v>219</v>
      </c>
      <c r="F716" s="52" t="s">
        <v>2030</v>
      </c>
      <c r="G716" s="51" t="s">
        <v>2031</v>
      </c>
      <c r="H716" s="50" t="s">
        <v>0</v>
      </c>
      <c r="I716" s="48"/>
      <c r="J716" s="46" t="s">
        <v>3</v>
      </c>
      <c r="K716" s="45">
        <v>2</v>
      </c>
      <c r="L716" s="42">
        <f t="shared" si="152"/>
        <v>2</v>
      </c>
      <c r="M716" s="344" t="s">
        <v>34</v>
      </c>
      <c r="N716" s="38">
        <f t="shared" si="147"/>
        <v>20</v>
      </c>
      <c r="O716" s="35">
        <f t="shared" si="148"/>
        <v>40</v>
      </c>
      <c r="P716" s="33">
        <f t="shared" si="144"/>
        <v>0</v>
      </c>
      <c r="Q716" s="32"/>
      <c r="R716" s="308"/>
      <c r="S716" s="308"/>
      <c r="U716" s="31"/>
      <c r="V716" s="31"/>
      <c r="W716" s="31">
        <v>0</v>
      </c>
      <c r="X716" s="2"/>
      <c r="Y716" s="347"/>
    </row>
    <row r="717" spans="1:25" ht="15" customHeight="1" x14ac:dyDescent="0.35">
      <c r="A717" s="56" t="s">
        <v>280</v>
      </c>
      <c r="B717" s="55" t="s">
        <v>1528</v>
      </c>
      <c r="C717" s="57">
        <v>1000</v>
      </c>
      <c r="D717" s="57">
        <v>90</v>
      </c>
      <c r="E717" s="54">
        <v>245</v>
      </c>
      <c r="F717" s="52" t="s">
        <v>2032</v>
      </c>
      <c r="G717" s="51" t="s">
        <v>2033</v>
      </c>
      <c r="H717" s="50" t="s">
        <v>0</v>
      </c>
      <c r="I717" s="48"/>
      <c r="J717" s="46" t="s">
        <v>3</v>
      </c>
      <c r="K717" s="45">
        <v>2</v>
      </c>
      <c r="L717" s="42">
        <f t="shared" si="152"/>
        <v>2</v>
      </c>
      <c r="M717" s="344" t="s">
        <v>34</v>
      </c>
      <c r="N717" s="38">
        <f t="shared" si="147"/>
        <v>20</v>
      </c>
      <c r="O717" s="35">
        <f t="shared" si="148"/>
        <v>40</v>
      </c>
      <c r="P717" s="33">
        <f t="shared" si="144"/>
        <v>0</v>
      </c>
      <c r="Q717" s="32"/>
      <c r="R717" s="308"/>
      <c r="S717" s="308"/>
      <c r="U717" s="31"/>
      <c r="V717" s="31"/>
      <c r="W717" s="31">
        <v>0</v>
      </c>
      <c r="X717" s="2"/>
      <c r="Y717" s="347"/>
    </row>
    <row r="718" spans="1:25" ht="15" customHeight="1" x14ac:dyDescent="0.35">
      <c r="A718" s="56" t="s">
        <v>280</v>
      </c>
      <c r="B718" s="55" t="s">
        <v>1528</v>
      </c>
      <c r="C718" s="57">
        <v>1000</v>
      </c>
      <c r="D718" s="54">
        <v>100</v>
      </c>
      <c r="E718" s="54">
        <v>42</v>
      </c>
      <c r="F718" s="52" t="s">
        <v>1771</v>
      </c>
      <c r="G718" s="51" t="s">
        <v>1772</v>
      </c>
      <c r="H718" s="50" t="s">
        <v>0</v>
      </c>
      <c r="I718" s="48"/>
      <c r="J718" s="46" t="s">
        <v>3</v>
      </c>
      <c r="K718" s="45">
        <v>3</v>
      </c>
      <c r="L718" s="42">
        <f t="shared" si="152"/>
        <v>3</v>
      </c>
      <c r="M718" s="342" t="s">
        <v>34</v>
      </c>
      <c r="N718" s="38">
        <f t="shared" si="147"/>
        <v>14</v>
      </c>
      <c r="O718" s="35">
        <f t="shared" si="148"/>
        <v>42</v>
      </c>
      <c r="P718" s="33">
        <f t="shared" si="144"/>
        <v>1342</v>
      </c>
      <c r="Q718" s="32">
        <f t="shared" ref="Q718:Q719" si="165">ROUND(P718*1.2,2)</f>
        <v>1610.4</v>
      </c>
      <c r="R718" s="308"/>
      <c r="S718" s="308"/>
      <c r="U718" s="31" t="s">
        <v>1829</v>
      </c>
      <c r="V718" s="31" t="str">
        <f>TEXT(F718,0)</f>
        <v>276667</v>
      </c>
      <c r="W718" s="31">
        <v>1342</v>
      </c>
      <c r="X718" s="2"/>
      <c r="Y718" s="347"/>
    </row>
    <row r="719" spans="1:25" ht="15" customHeight="1" x14ac:dyDescent="0.35">
      <c r="A719" s="56" t="s">
        <v>280</v>
      </c>
      <c r="B719" s="55" t="s">
        <v>1528</v>
      </c>
      <c r="C719" s="57">
        <v>1000</v>
      </c>
      <c r="D719" s="57">
        <v>100</v>
      </c>
      <c r="E719" s="54">
        <v>45</v>
      </c>
      <c r="F719" s="52" t="s">
        <v>1773</v>
      </c>
      <c r="G719" s="51" t="s">
        <v>1774</v>
      </c>
      <c r="H719" s="50" t="s">
        <v>0</v>
      </c>
      <c r="I719" s="48"/>
      <c r="J719" s="46" t="s">
        <v>3</v>
      </c>
      <c r="K719" s="45">
        <v>3</v>
      </c>
      <c r="L719" s="42">
        <f t="shared" si="152"/>
        <v>3</v>
      </c>
      <c r="M719" s="342" t="s">
        <v>34</v>
      </c>
      <c r="N719" s="38">
        <f t="shared" si="147"/>
        <v>14</v>
      </c>
      <c r="O719" s="35">
        <f t="shared" si="148"/>
        <v>42</v>
      </c>
      <c r="P719" s="33">
        <f t="shared" si="144"/>
        <v>1370.8</v>
      </c>
      <c r="Q719" s="32">
        <f t="shared" si="165"/>
        <v>1644.96</v>
      </c>
      <c r="R719" s="308"/>
      <c r="S719" s="308"/>
      <c r="U719" s="31" t="s">
        <v>1829</v>
      </c>
      <c r="V719" s="31" t="str">
        <f>TEXT(F719,0)</f>
        <v>276340</v>
      </c>
      <c r="W719" s="31">
        <v>1370.8</v>
      </c>
      <c r="X719" s="2"/>
      <c r="Y719" s="347"/>
    </row>
    <row r="720" spans="1:25" ht="15" customHeight="1" x14ac:dyDescent="0.35">
      <c r="A720" s="56" t="s">
        <v>280</v>
      </c>
      <c r="B720" s="55" t="s">
        <v>1528</v>
      </c>
      <c r="C720" s="57">
        <v>1000</v>
      </c>
      <c r="D720" s="57">
        <v>100</v>
      </c>
      <c r="E720" s="54">
        <v>48</v>
      </c>
      <c r="F720" s="277" t="s">
        <v>549</v>
      </c>
      <c r="G720" s="51" t="s">
        <v>2034</v>
      </c>
      <c r="H720" s="50" t="s">
        <v>0</v>
      </c>
      <c r="I720" s="48"/>
      <c r="J720" s="46" t="s">
        <v>3</v>
      </c>
      <c r="K720" s="45">
        <v>3</v>
      </c>
      <c r="L720" s="42">
        <f t="shared" si="152"/>
        <v>3</v>
      </c>
      <c r="M720" s="344" t="s">
        <v>34</v>
      </c>
      <c r="N720" s="38">
        <f t="shared" si="147"/>
        <v>14</v>
      </c>
      <c r="O720" s="35">
        <f t="shared" si="148"/>
        <v>42</v>
      </c>
      <c r="P720" s="33">
        <f t="shared" si="144"/>
        <v>0</v>
      </c>
      <c r="Q720" s="32"/>
      <c r="R720" s="308"/>
      <c r="S720" s="308"/>
      <c r="U720" s="31"/>
      <c r="V720" s="31"/>
      <c r="W720" s="31">
        <v>0</v>
      </c>
      <c r="X720" s="2"/>
      <c r="Y720" s="347"/>
    </row>
    <row r="721" spans="1:25" ht="15" customHeight="1" x14ac:dyDescent="0.35">
      <c r="A721" s="56" t="s">
        <v>280</v>
      </c>
      <c r="B721" s="55" t="s">
        <v>1528</v>
      </c>
      <c r="C721" s="57">
        <v>1000</v>
      </c>
      <c r="D721" s="57">
        <v>100</v>
      </c>
      <c r="E721" s="54">
        <v>57</v>
      </c>
      <c r="F721" s="52" t="s">
        <v>1775</v>
      </c>
      <c r="G721" s="51" t="s">
        <v>1776</v>
      </c>
      <c r="H721" s="50" t="s">
        <v>0</v>
      </c>
      <c r="I721" s="48"/>
      <c r="J721" s="46" t="s">
        <v>3</v>
      </c>
      <c r="K721" s="45">
        <v>3</v>
      </c>
      <c r="L721" s="42">
        <f t="shared" si="152"/>
        <v>3</v>
      </c>
      <c r="M721" s="342" t="s">
        <v>34</v>
      </c>
      <c r="N721" s="38">
        <f t="shared" si="147"/>
        <v>14</v>
      </c>
      <c r="O721" s="35">
        <f t="shared" si="148"/>
        <v>42</v>
      </c>
      <c r="P721" s="33">
        <f t="shared" si="144"/>
        <v>1509</v>
      </c>
      <c r="Q721" s="32">
        <f t="shared" ref="Q721:Q722" si="166">ROUND(P721*1.2,2)</f>
        <v>1810.8</v>
      </c>
      <c r="R721" s="308"/>
      <c r="S721" s="308"/>
      <c r="U721" s="31" t="s">
        <v>1829</v>
      </c>
      <c r="V721" s="31" t="str">
        <f>TEXT(F721,0)</f>
        <v>134984</v>
      </c>
      <c r="W721" s="31">
        <v>1509</v>
      </c>
      <c r="X721" s="2"/>
      <c r="Y721" s="347"/>
    </row>
    <row r="722" spans="1:25" ht="15" customHeight="1" x14ac:dyDescent="0.35">
      <c r="A722" s="56" t="s">
        <v>280</v>
      </c>
      <c r="B722" s="55" t="s">
        <v>1528</v>
      </c>
      <c r="C722" s="57">
        <v>1000</v>
      </c>
      <c r="D722" s="57">
        <v>100</v>
      </c>
      <c r="E722" s="54">
        <v>60</v>
      </c>
      <c r="F722" s="52" t="s">
        <v>1777</v>
      </c>
      <c r="G722" s="51" t="s">
        <v>1778</v>
      </c>
      <c r="H722" s="50" t="s">
        <v>0</v>
      </c>
      <c r="I722" s="48"/>
      <c r="J722" s="46" t="s">
        <v>3</v>
      </c>
      <c r="K722" s="45">
        <v>3</v>
      </c>
      <c r="L722" s="42">
        <f t="shared" si="152"/>
        <v>3</v>
      </c>
      <c r="M722" s="342" t="s">
        <v>34</v>
      </c>
      <c r="N722" s="38">
        <f t="shared" si="147"/>
        <v>14</v>
      </c>
      <c r="O722" s="35">
        <f t="shared" si="148"/>
        <v>42</v>
      </c>
      <c r="P722" s="33">
        <f t="shared" ref="P722:P733" si="167">ROUND(W722*(1-$Q$12),2)</f>
        <v>1593.2</v>
      </c>
      <c r="Q722" s="32">
        <f t="shared" si="166"/>
        <v>1911.84</v>
      </c>
      <c r="R722" s="308"/>
      <c r="S722" s="308"/>
      <c r="U722" s="31" t="s">
        <v>1829</v>
      </c>
      <c r="V722" s="31" t="str">
        <f>TEXT(F722,0)</f>
        <v>134990</v>
      </c>
      <c r="W722" s="31">
        <v>1593.2</v>
      </c>
      <c r="X722" s="2"/>
      <c r="Y722" s="347"/>
    </row>
    <row r="723" spans="1:25" ht="15" customHeight="1" x14ac:dyDescent="0.35">
      <c r="A723" s="56" t="s">
        <v>280</v>
      </c>
      <c r="B723" s="55" t="s">
        <v>1528</v>
      </c>
      <c r="C723" s="57">
        <v>1000</v>
      </c>
      <c r="D723" s="57">
        <v>100</v>
      </c>
      <c r="E723" s="54">
        <v>70</v>
      </c>
      <c r="F723" s="52" t="s">
        <v>2035</v>
      </c>
      <c r="G723" s="51" t="s">
        <v>2036</v>
      </c>
      <c r="H723" s="50" t="s">
        <v>0</v>
      </c>
      <c r="I723" s="48"/>
      <c r="J723" s="46" t="s">
        <v>3</v>
      </c>
      <c r="K723" s="45">
        <v>3</v>
      </c>
      <c r="L723" s="42">
        <f t="shared" si="152"/>
        <v>3</v>
      </c>
      <c r="M723" s="344" t="s">
        <v>34</v>
      </c>
      <c r="N723" s="38">
        <f t="shared" si="147"/>
        <v>14</v>
      </c>
      <c r="O723" s="35">
        <f t="shared" si="148"/>
        <v>42</v>
      </c>
      <c r="P723" s="33">
        <f t="shared" si="167"/>
        <v>0</v>
      </c>
      <c r="Q723" s="32"/>
      <c r="R723" s="308"/>
      <c r="S723" s="308"/>
      <c r="U723" s="31"/>
      <c r="V723" s="31"/>
      <c r="W723" s="31">
        <v>0</v>
      </c>
      <c r="X723" s="2"/>
      <c r="Y723" s="347"/>
    </row>
    <row r="724" spans="1:25" ht="15" customHeight="1" x14ac:dyDescent="0.35">
      <c r="A724" s="56" t="s">
        <v>280</v>
      </c>
      <c r="B724" s="55" t="s">
        <v>1528</v>
      </c>
      <c r="C724" s="57">
        <v>1000</v>
      </c>
      <c r="D724" s="57">
        <v>100</v>
      </c>
      <c r="E724" s="54">
        <v>76</v>
      </c>
      <c r="F724" s="52" t="s">
        <v>1779</v>
      </c>
      <c r="G724" s="51" t="s">
        <v>1780</v>
      </c>
      <c r="H724" s="50" t="s">
        <v>0</v>
      </c>
      <c r="I724" s="48"/>
      <c r="J724" s="46" t="s">
        <v>3</v>
      </c>
      <c r="K724" s="45">
        <v>3</v>
      </c>
      <c r="L724" s="42">
        <f t="shared" si="152"/>
        <v>3</v>
      </c>
      <c r="M724" s="342" t="s">
        <v>34</v>
      </c>
      <c r="N724" s="38">
        <f t="shared" si="147"/>
        <v>14</v>
      </c>
      <c r="O724" s="35">
        <f t="shared" si="148"/>
        <v>42</v>
      </c>
      <c r="P724" s="33">
        <f t="shared" si="167"/>
        <v>1710.5</v>
      </c>
      <c r="Q724" s="32">
        <f t="shared" ref="Q724" si="168">ROUND(P724*1.2,2)</f>
        <v>2052.6</v>
      </c>
      <c r="R724" s="308"/>
      <c r="S724" s="308"/>
      <c r="U724" s="31" t="s">
        <v>1829</v>
      </c>
      <c r="V724" s="31" t="str">
        <f>TEXT(F724,0)</f>
        <v>135002</v>
      </c>
      <c r="W724" s="31">
        <v>1710.5</v>
      </c>
      <c r="X724" s="2"/>
      <c r="Y724" s="347"/>
    </row>
    <row r="725" spans="1:25" ht="15" customHeight="1" x14ac:dyDescent="0.35">
      <c r="A725" s="56" t="s">
        <v>280</v>
      </c>
      <c r="B725" s="55" t="s">
        <v>1528</v>
      </c>
      <c r="C725" s="57">
        <v>1000</v>
      </c>
      <c r="D725" s="57">
        <v>100</v>
      </c>
      <c r="E725" s="54">
        <v>83</v>
      </c>
      <c r="F725" s="52" t="s">
        <v>2037</v>
      </c>
      <c r="G725" s="51" t="s">
        <v>2038</v>
      </c>
      <c r="H725" s="50" t="s">
        <v>0</v>
      </c>
      <c r="I725" s="48"/>
      <c r="J725" s="46" t="s">
        <v>3</v>
      </c>
      <c r="K725" s="45">
        <v>3</v>
      </c>
      <c r="L725" s="42">
        <f t="shared" si="152"/>
        <v>3</v>
      </c>
      <c r="M725" s="344" t="s">
        <v>34</v>
      </c>
      <c r="N725" s="38">
        <f t="shared" si="147"/>
        <v>14</v>
      </c>
      <c r="O725" s="35">
        <f t="shared" si="148"/>
        <v>42</v>
      </c>
      <c r="P725" s="33">
        <f t="shared" si="167"/>
        <v>0</v>
      </c>
      <c r="Q725" s="32"/>
      <c r="R725" s="308"/>
      <c r="S725" s="308"/>
      <c r="U725" s="31"/>
      <c r="V725" s="31"/>
      <c r="W725" s="31">
        <v>0</v>
      </c>
      <c r="X725" s="2"/>
      <c r="Y725" s="347"/>
    </row>
    <row r="726" spans="1:25" ht="15" customHeight="1" x14ac:dyDescent="0.35">
      <c r="A726" s="56" t="s">
        <v>280</v>
      </c>
      <c r="B726" s="55" t="s">
        <v>1528</v>
      </c>
      <c r="C726" s="57">
        <v>1000</v>
      </c>
      <c r="D726" s="57">
        <v>100</v>
      </c>
      <c r="E726" s="54">
        <v>89</v>
      </c>
      <c r="F726" s="52" t="s">
        <v>1781</v>
      </c>
      <c r="G726" s="51" t="s">
        <v>1782</v>
      </c>
      <c r="H726" s="50" t="s">
        <v>0</v>
      </c>
      <c r="I726" s="48"/>
      <c r="J726" s="46" t="s">
        <v>3</v>
      </c>
      <c r="K726" s="45">
        <v>3</v>
      </c>
      <c r="L726" s="42">
        <f t="shared" si="152"/>
        <v>3</v>
      </c>
      <c r="M726" s="342" t="s">
        <v>34</v>
      </c>
      <c r="N726" s="38">
        <f t="shared" si="147"/>
        <v>14</v>
      </c>
      <c r="O726" s="35">
        <f t="shared" si="148"/>
        <v>42</v>
      </c>
      <c r="P726" s="33">
        <f t="shared" si="167"/>
        <v>1767.9</v>
      </c>
      <c r="Q726" s="32">
        <f t="shared" ref="Q726" si="169">ROUND(P726*1.2,2)</f>
        <v>2121.48</v>
      </c>
      <c r="R726" s="308"/>
      <c r="S726" s="308"/>
      <c r="U726" s="31" t="s">
        <v>1829</v>
      </c>
      <c r="V726" s="31" t="str">
        <f>TEXT(F726,0)</f>
        <v>135014</v>
      </c>
      <c r="W726" s="31">
        <v>1767.9</v>
      </c>
      <c r="X726" s="2"/>
      <c r="Y726" s="347"/>
    </row>
    <row r="727" spans="1:25" ht="15" customHeight="1" x14ac:dyDescent="0.35">
      <c r="A727" s="56" t="s">
        <v>280</v>
      </c>
      <c r="B727" s="55" t="s">
        <v>1528</v>
      </c>
      <c r="C727" s="57">
        <v>1000</v>
      </c>
      <c r="D727" s="57">
        <v>100</v>
      </c>
      <c r="E727" s="54">
        <v>102</v>
      </c>
      <c r="F727" s="52" t="s">
        <v>2039</v>
      </c>
      <c r="G727" s="51" t="s">
        <v>2040</v>
      </c>
      <c r="H727" s="50" t="s">
        <v>0</v>
      </c>
      <c r="I727" s="48"/>
      <c r="J727" s="46" t="s">
        <v>3</v>
      </c>
      <c r="K727" s="45">
        <v>3</v>
      </c>
      <c r="L727" s="42">
        <f t="shared" si="152"/>
        <v>3</v>
      </c>
      <c r="M727" s="344" t="s">
        <v>34</v>
      </c>
      <c r="N727" s="38">
        <f t="shared" si="147"/>
        <v>14</v>
      </c>
      <c r="O727" s="35">
        <f t="shared" si="148"/>
        <v>42</v>
      </c>
      <c r="P727" s="33">
        <f t="shared" si="167"/>
        <v>0</v>
      </c>
      <c r="Q727" s="32"/>
      <c r="R727" s="308"/>
      <c r="S727" s="308"/>
      <c r="U727" s="31"/>
      <c r="V727" s="31"/>
      <c r="W727" s="31">
        <v>0</v>
      </c>
      <c r="X727" s="2"/>
      <c r="Y727" s="347"/>
    </row>
    <row r="728" spans="1:25" ht="15" customHeight="1" x14ac:dyDescent="0.35">
      <c r="A728" s="56" t="s">
        <v>280</v>
      </c>
      <c r="B728" s="55" t="s">
        <v>1528</v>
      </c>
      <c r="C728" s="57">
        <v>1000</v>
      </c>
      <c r="D728" s="57">
        <v>100</v>
      </c>
      <c r="E728" s="54">
        <v>108</v>
      </c>
      <c r="F728" s="52" t="s">
        <v>1783</v>
      </c>
      <c r="G728" s="51" t="s">
        <v>1784</v>
      </c>
      <c r="H728" s="50" t="s">
        <v>0</v>
      </c>
      <c r="I728" s="48"/>
      <c r="J728" s="46" t="s">
        <v>3</v>
      </c>
      <c r="K728" s="45">
        <v>2</v>
      </c>
      <c r="L728" s="42">
        <f t="shared" si="152"/>
        <v>2</v>
      </c>
      <c r="M728" s="342" t="s">
        <v>34</v>
      </c>
      <c r="N728" s="38">
        <f t="shared" si="147"/>
        <v>20</v>
      </c>
      <c r="O728" s="35">
        <f t="shared" si="148"/>
        <v>40</v>
      </c>
      <c r="P728" s="33">
        <f t="shared" si="167"/>
        <v>1808.6</v>
      </c>
      <c r="Q728" s="32">
        <f t="shared" ref="Q728" si="170">ROUND(P728*1.2,2)</f>
        <v>2170.3200000000002</v>
      </c>
      <c r="R728" s="308"/>
      <c r="S728" s="308"/>
      <c r="U728" s="31" t="s">
        <v>1829</v>
      </c>
      <c r="V728" s="31" t="str">
        <f>TEXT(F728,0)</f>
        <v>135026</v>
      </c>
      <c r="W728" s="31">
        <v>1808.6</v>
      </c>
      <c r="X728" s="2"/>
      <c r="Y728" s="347"/>
    </row>
    <row r="729" spans="1:25" ht="15" customHeight="1" x14ac:dyDescent="0.35">
      <c r="A729" s="56" t="s">
        <v>280</v>
      </c>
      <c r="B729" s="55" t="s">
        <v>1528</v>
      </c>
      <c r="C729" s="57">
        <v>1000</v>
      </c>
      <c r="D729" s="57">
        <v>100</v>
      </c>
      <c r="E729" s="54">
        <v>114</v>
      </c>
      <c r="F729" s="52" t="s">
        <v>2041</v>
      </c>
      <c r="G729" s="51" t="s">
        <v>2042</v>
      </c>
      <c r="H729" s="50" t="s">
        <v>0</v>
      </c>
      <c r="I729" s="48"/>
      <c r="J729" s="46" t="s">
        <v>3</v>
      </c>
      <c r="K729" s="45">
        <v>2</v>
      </c>
      <c r="L729" s="42">
        <f t="shared" si="152"/>
        <v>2</v>
      </c>
      <c r="M729" s="344" t="s">
        <v>34</v>
      </c>
      <c r="N729" s="38">
        <f t="shared" si="147"/>
        <v>20</v>
      </c>
      <c r="O729" s="35">
        <f t="shared" si="148"/>
        <v>40</v>
      </c>
      <c r="P729" s="33">
        <f t="shared" si="167"/>
        <v>0</v>
      </c>
      <c r="Q729" s="32"/>
      <c r="R729" s="308"/>
      <c r="S729" s="308"/>
      <c r="U729" s="31"/>
      <c r="V729" s="31"/>
      <c r="W729" s="31">
        <v>0</v>
      </c>
      <c r="X729" s="2"/>
      <c r="Y729" s="347"/>
    </row>
    <row r="730" spans="1:25" ht="15" customHeight="1" x14ac:dyDescent="0.35">
      <c r="A730" s="56" t="s">
        <v>280</v>
      </c>
      <c r="B730" s="55" t="s">
        <v>1528</v>
      </c>
      <c r="C730" s="57">
        <v>1000</v>
      </c>
      <c r="D730" s="57">
        <v>100</v>
      </c>
      <c r="E730" s="54">
        <v>133</v>
      </c>
      <c r="F730" s="52" t="s">
        <v>1785</v>
      </c>
      <c r="G730" s="51" t="s">
        <v>1786</v>
      </c>
      <c r="H730" s="50" t="s">
        <v>0</v>
      </c>
      <c r="I730" s="48"/>
      <c r="J730" s="46" t="s">
        <v>3</v>
      </c>
      <c r="K730" s="45">
        <v>2</v>
      </c>
      <c r="L730" s="42">
        <f t="shared" si="152"/>
        <v>2</v>
      </c>
      <c r="M730" s="342" t="s">
        <v>34</v>
      </c>
      <c r="N730" s="38">
        <f t="shared" ref="N730:N733" si="171">IF(M730="A",1,IF(M730="B", ROUNDUP(10/L730,0),ROUNDUP(40/L730,0)))</f>
        <v>20</v>
      </c>
      <c r="O730" s="35">
        <f t="shared" ref="O730:O733" si="172">N730*L730</f>
        <v>40</v>
      </c>
      <c r="P730" s="33">
        <f t="shared" si="167"/>
        <v>1973.2</v>
      </c>
      <c r="Q730" s="32">
        <f t="shared" ref="Q730" si="173">ROUND(P730*1.2,2)</f>
        <v>2367.84</v>
      </c>
      <c r="R730" s="308"/>
      <c r="S730" s="308"/>
      <c r="U730" s="31" t="s">
        <v>1829</v>
      </c>
      <c r="V730" s="31" t="str">
        <f>TEXT(F730,0)</f>
        <v>135037</v>
      </c>
      <c r="W730" s="31">
        <v>1973.2</v>
      </c>
      <c r="X730" s="2"/>
      <c r="Y730" s="347"/>
    </row>
    <row r="731" spans="1:25" ht="15" customHeight="1" x14ac:dyDescent="0.35">
      <c r="A731" s="56" t="s">
        <v>280</v>
      </c>
      <c r="B731" s="55" t="s">
        <v>1528</v>
      </c>
      <c r="C731" s="57">
        <v>1000</v>
      </c>
      <c r="D731" s="57">
        <v>100</v>
      </c>
      <c r="E731" s="54">
        <v>159</v>
      </c>
      <c r="F731" s="52" t="s">
        <v>1787</v>
      </c>
      <c r="G731" s="51" t="s">
        <v>1788</v>
      </c>
      <c r="H731" s="50" t="s">
        <v>0</v>
      </c>
      <c r="I731" s="48"/>
      <c r="J731" s="46" t="s">
        <v>3</v>
      </c>
      <c r="K731" s="45">
        <v>2</v>
      </c>
      <c r="L731" s="42">
        <f t="shared" si="152"/>
        <v>2</v>
      </c>
      <c r="M731" s="342" t="s">
        <v>34</v>
      </c>
      <c r="N731" s="38">
        <f t="shared" si="171"/>
        <v>20</v>
      </c>
      <c r="O731" s="35">
        <f t="shared" si="172"/>
        <v>40</v>
      </c>
      <c r="P731" s="33">
        <f t="shared" si="167"/>
        <v>2140.6</v>
      </c>
      <c r="Q731" s="32">
        <f t="shared" ref="Q731" si="174">ROUND(P731*1.2,2)</f>
        <v>2568.7199999999998</v>
      </c>
      <c r="R731" s="308"/>
      <c r="S731" s="308"/>
      <c r="U731" s="31" t="s">
        <v>1829</v>
      </c>
      <c r="V731" s="31" t="str">
        <f>TEXT(F731,0)</f>
        <v>135048</v>
      </c>
      <c r="W731" s="31">
        <v>2140.6</v>
      </c>
      <c r="X731" s="2"/>
      <c r="Y731" s="347"/>
    </row>
    <row r="732" spans="1:25" ht="15" customHeight="1" x14ac:dyDescent="0.35">
      <c r="A732" s="56" t="s">
        <v>280</v>
      </c>
      <c r="B732" s="55" t="s">
        <v>1528</v>
      </c>
      <c r="C732" s="57">
        <v>1000</v>
      </c>
      <c r="D732" s="57">
        <v>100</v>
      </c>
      <c r="E732" s="54">
        <v>169</v>
      </c>
      <c r="F732" s="52" t="s">
        <v>1789</v>
      </c>
      <c r="G732" s="51" t="s">
        <v>1790</v>
      </c>
      <c r="H732" s="50" t="s">
        <v>0</v>
      </c>
      <c r="I732" s="48"/>
      <c r="J732" s="46" t="s">
        <v>3</v>
      </c>
      <c r="K732" s="45">
        <v>2</v>
      </c>
      <c r="L732" s="42">
        <f t="shared" si="152"/>
        <v>2</v>
      </c>
      <c r="M732" s="342" t="s">
        <v>34</v>
      </c>
      <c r="N732" s="38">
        <f t="shared" si="171"/>
        <v>20</v>
      </c>
      <c r="O732" s="35">
        <f t="shared" si="172"/>
        <v>40</v>
      </c>
      <c r="P732" s="33">
        <f t="shared" si="167"/>
        <v>2243.1</v>
      </c>
      <c r="Q732" s="32">
        <f>ROUND(P732*1.2,2)</f>
        <v>2691.72</v>
      </c>
      <c r="R732" s="308"/>
      <c r="S732" s="308"/>
      <c r="U732" s="31" t="s">
        <v>1829</v>
      </c>
      <c r="V732" s="31" t="str">
        <f>TEXT(F732,0)</f>
        <v>283246</v>
      </c>
      <c r="W732" s="31">
        <v>2243.1</v>
      </c>
      <c r="X732" s="2"/>
      <c r="Y732" s="347"/>
    </row>
    <row r="733" spans="1:25" ht="15" customHeight="1" thickBot="1" x14ac:dyDescent="0.4">
      <c r="A733" s="30" t="s">
        <v>280</v>
      </c>
      <c r="B733" s="29" t="s">
        <v>1528</v>
      </c>
      <c r="C733" s="27">
        <v>1000</v>
      </c>
      <c r="D733" s="27">
        <v>100</v>
      </c>
      <c r="E733" s="28">
        <v>219</v>
      </c>
      <c r="F733" s="274" t="s">
        <v>1791</v>
      </c>
      <c r="G733" s="25" t="s">
        <v>1792</v>
      </c>
      <c r="H733" s="24" t="s">
        <v>0</v>
      </c>
      <c r="I733" s="23"/>
      <c r="J733" s="21" t="s">
        <v>3</v>
      </c>
      <c r="K733" s="20">
        <v>2</v>
      </c>
      <c r="L733" s="18">
        <f t="shared" ref="L733" si="175">K733</f>
        <v>2</v>
      </c>
      <c r="M733" s="346" t="s">
        <v>34</v>
      </c>
      <c r="N733" s="15">
        <f t="shared" si="171"/>
        <v>20</v>
      </c>
      <c r="O733" s="12">
        <f t="shared" si="172"/>
        <v>40</v>
      </c>
      <c r="P733" s="33">
        <f t="shared" si="167"/>
        <v>2652.3</v>
      </c>
      <c r="Q733" s="9">
        <f>ROUND(P733*1.2,2)</f>
        <v>3182.76</v>
      </c>
      <c r="R733" s="308"/>
      <c r="S733" s="308"/>
      <c r="U733" s="8" t="s">
        <v>1829</v>
      </c>
      <c r="V733" s="8" t="str">
        <f>TEXT(F733,0)</f>
        <v>135070</v>
      </c>
      <c r="W733" s="8">
        <v>2652.3</v>
      </c>
      <c r="X733" s="2"/>
      <c r="Y733" s="347"/>
    </row>
    <row r="735" spans="1:25" x14ac:dyDescent="0.35">
      <c r="P735" s="301"/>
    </row>
  </sheetData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8" manualBreakCount="8">
    <brk id="71" max="16" man="1"/>
    <brk id="142" max="16" man="1"/>
    <brk id="213" max="16" man="1"/>
    <brk id="284" max="16" man="1"/>
    <brk id="355" max="16" man="1"/>
    <brk id="426" max="16" man="1"/>
    <brk id="576" max="16" man="1"/>
    <brk id="717" max="16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B84"/>
  <sheetViews>
    <sheetView view="pageBreakPreview" zoomScale="80" zoomScaleNormal="70" zoomScaleSheetLayoutView="8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A2" sqref="A2:L2"/>
    </sheetView>
  </sheetViews>
  <sheetFormatPr defaultColWidth="9.1796875" defaultRowHeight="14.5" outlineLevelCol="1" x14ac:dyDescent="0.35"/>
  <cols>
    <col min="1" max="1" width="76" style="1" hidden="1" customWidth="1" outlineLevel="1"/>
    <col min="2" max="2" width="86.26953125" style="1" hidden="1" customWidth="1" outlineLevel="1"/>
    <col min="3" max="3" width="12.26953125" style="1" customWidth="1" collapsed="1"/>
    <col min="4" max="4" width="99.54296875" style="1" customWidth="1"/>
    <col min="5" max="5" width="14.453125" style="5" customWidth="1"/>
    <col min="6" max="6" width="10.26953125" style="4" customWidth="1"/>
    <col min="7" max="7" width="8.54296875" style="1" customWidth="1"/>
    <col min="8" max="8" width="11.26953125" style="1" hidden="1" customWidth="1" outlineLevel="1"/>
    <col min="9" max="9" width="18" style="2" customWidth="1" collapsed="1"/>
    <col min="10" max="12" width="18" style="2" customWidth="1"/>
    <col min="13" max="25" width="0" style="1" hidden="1" customWidth="1"/>
    <col min="26" max="26" width="8.7265625" style="1" hidden="1" customWidth="1"/>
    <col min="27" max="28" width="14.26953125" style="1" hidden="1" customWidth="1"/>
    <col min="29" max="29" width="0" style="1" hidden="1" customWidth="1"/>
    <col min="30" max="16384" width="9.1796875" style="1"/>
  </cols>
  <sheetData>
    <row r="1" spans="1:28" ht="23.5" x14ac:dyDescent="0.55000000000000004">
      <c r="A1" s="374" t="s">
        <v>56</v>
      </c>
      <c r="B1" s="374"/>
      <c r="C1" s="374"/>
      <c r="D1" s="374"/>
      <c r="E1" s="374"/>
      <c r="F1" s="390"/>
      <c r="G1" s="374"/>
      <c r="H1" s="374"/>
      <c r="I1" s="374"/>
      <c r="J1" s="374"/>
      <c r="K1" s="374"/>
      <c r="L1" s="374"/>
    </row>
    <row r="2" spans="1:28" ht="23.5" x14ac:dyDescent="0.55000000000000004">
      <c r="A2" s="374" t="s">
        <v>2059</v>
      </c>
      <c r="B2" s="374"/>
      <c r="C2" s="374"/>
      <c r="D2" s="374"/>
      <c r="E2" s="374"/>
      <c r="F2" s="390"/>
      <c r="G2" s="374"/>
      <c r="H2" s="374"/>
      <c r="I2" s="374"/>
      <c r="J2" s="374"/>
      <c r="K2" s="374"/>
      <c r="L2" s="374"/>
    </row>
    <row r="3" spans="1:28" ht="12.75" customHeight="1" x14ac:dyDescent="0.35">
      <c r="A3" s="91"/>
      <c r="B3" s="91"/>
      <c r="C3" s="91"/>
      <c r="D3" s="91"/>
      <c r="E3" s="91"/>
      <c r="F3" s="94"/>
      <c r="G3" s="91"/>
      <c r="H3" s="91"/>
      <c r="I3" s="91"/>
      <c r="J3" s="91"/>
      <c r="K3" s="91"/>
      <c r="L3" s="91"/>
    </row>
    <row r="4" spans="1:28" s="212" customFormat="1" ht="31" x14ac:dyDescent="0.35">
      <c r="A4" s="394" t="s">
        <v>1801</v>
      </c>
      <c r="B4" s="394"/>
      <c r="C4" s="395"/>
      <c r="D4" s="395"/>
      <c r="E4" s="394"/>
      <c r="F4" s="394"/>
      <c r="G4" s="394"/>
      <c r="H4" s="394"/>
      <c r="I4" s="394"/>
      <c r="J4" s="394"/>
      <c r="K4" s="394"/>
      <c r="L4" s="394"/>
      <c r="N4" s="213"/>
    </row>
    <row r="5" spans="1:28" ht="12.75" customHeight="1" x14ac:dyDescent="0.35">
      <c r="A5" s="91"/>
      <c r="B5" s="91"/>
      <c r="C5" s="91"/>
      <c r="D5" s="91"/>
      <c r="E5" s="91"/>
      <c r="F5" s="94"/>
      <c r="G5" s="92"/>
      <c r="H5" s="92"/>
      <c r="I5" s="91"/>
      <c r="J5" s="91"/>
      <c r="K5" s="91"/>
      <c r="L5" s="91"/>
    </row>
    <row r="6" spans="1:28" ht="18.5" x14ac:dyDescent="0.35">
      <c r="A6" s="372" t="str">
        <f>Оглавление!A6</f>
        <v xml:space="preserve"> от 22 мая 2023 года</v>
      </c>
      <c r="B6" s="372"/>
      <c r="C6" s="372"/>
      <c r="D6" s="372"/>
      <c r="E6" s="372"/>
      <c r="F6" s="393"/>
      <c r="G6" s="372"/>
      <c r="H6" s="372"/>
      <c r="I6" s="372"/>
      <c r="J6" s="372"/>
      <c r="K6" s="372"/>
      <c r="L6" s="372"/>
    </row>
    <row r="7" spans="1:28" ht="12" customHeight="1" x14ac:dyDescent="0.35">
      <c r="A7" s="91"/>
      <c r="B7" s="91"/>
      <c r="C7" s="91"/>
      <c r="D7" s="91"/>
      <c r="E7" s="91"/>
      <c r="F7" s="94"/>
      <c r="G7" s="92"/>
      <c r="H7" s="92"/>
      <c r="I7" s="91"/>
      <c r="J7" s="91"/>
      <c r="K7" s="91"/>
      <c r="L7" s="91"/>
    </row>
    <row r="8" spans="1:28" ht="12" customHeight="1" x14ac:dyDescent="0.35">
      <c r="A8" s="91"/>
      <c r="B8" s="91"/>
      <c r="C8" s="91"/>
      <c r="D8" s="91"/>
      <c r="E8" s="91"/>
      <c r="F8" s="94"/>
      <c r="G8" s="92"/>
      <c r="H8" s="92"/>
      <c r="I8" s="91"/>
      <c r="J8" s="91"/>
      <c r="K8" s="91"/>
      <c r="L8" s="91"/>
    </row>
    <row r="9" spans="1:28" x14ac:dyDescent="0.35">
      <c r="A9" s="90" t="s">
        <v>44</v>
      </c>
      <c r="B9" s="92"/>
      <c r="C9" s="92"/>
      <c r="D9" s="95"/>
      <c r="E9" s="95"/>
      <c r="F9" s="94"/>
      <c r="G9" s="92"/>
      <c r="H9" s="92"/>
      <c r="I9" s="91"/>
      <c r="J9" s="91"/>
      <c r="K9" s="91"/>
      <c r="L9" s="91"/>
    </row>
    <row r="10" spans="1:28" ht="15" thickBot="1" x14ac:dyDescent="0.4">
      <c r="A10" s="95" t="s">
        <v>43</v>
      </c>
      <c r="B10" s="92"/>
      <c r="C10" s="92"/>
      <c r="D10" s="95"/>
      <c r="E10" s="95"/>
      <c r="F10" s="94"/>
      <c r="G10" s="92"/>
      <c r="H10" s="92"/>
      <c r="I10" s="91"/>
      <c r="J10" s="91"/>
      <c r="K10" s="91"/>
      <c r="L10" s="91"/>
    </row>
    <row r="11" spans="1:28" ht="15" thickBot="1" x14ac:dyDescent="0.4">
      <c r="A11" s="95" t="s">
        <v>214</v>
      </c>
      <c r="B11" s="92"/>
      <c r="C11" s="92"/>
      <c r="D11" s="95"/>
      <c r="E11" s="95"/>
      <c r="F11" s="94"/>
      <c r="G11" s="92"/>
      <c r="H11" s="92"/>
      <c r="I11" s="91"/>
      <c r="J11" s="91"/>
      <c r="K11" s="91"/>
      <c r="L11" s="103" t="s">
        <v>42</v>
      </c>
    </row>
    <row r="12" spans="1:28" ht="15" thickBot="1" x14ac:dyDescent="0.4">
      <c r="A12" s="95" t="s">
        <v>215</v>
      </c>
      <c r="B12" s="92"/>
      <c r="C12" s="92"/>
      <c r="D12" s="92"/>
      <c r="E12" s="92"/>
      <c r="F12" s="94"/>
      <c r="G12" s="92"/>
      <c r="H12" s="92"/>
      <c r="I12" s="91"/>
      <c r="J12" s="91"/>
      <c r="K12" s="102"/>
      <c r="L12" s="211">
        <v>0</v>
      </c>
    </row>
    <row r="13" spans="1:28" x14ac:dyDescent="0.35">
      <c r="A13" s="95" t="s">
        <v>216</v>
      </c>
      <c r="B13" s="92"/>
      <c r="C13" s="92"/>
      <c r="D13" s="92"/>
      <c r="E13" s="92"/>
      <c r="F13" s="94"/>
      <c r="G13" s="92"/>
      <c r="H13" s="92"/>
      <c r="I13" s="91"/>
      <c r="J13" s="91"/>
      <c r="K13" s="91"/>
      <c r="L13" s="91"/>
    </row>
    <row r="14" spans="1:28" ht="15" thickBot="1" x14ac:dyDescent="0.4">
      <c r="A14" s="95"/>
      <c r="B14" s="92"/>
      <c r="C14" s="92"/>
      <c r="D14" s="92"/>
      <c r="E14" s="92"/>
      <c r="F14" s="94"/>
      <c r="G14" s="94"/>
      <c r="H14" s="94"/>
      <c r="I14" s="94"/>
      <c r="J14" s="94"/>
      <c r="K14" s="94"/>
      <c r="L14" s="94"/>
    </row>
    <row r="15" spans="1:28" s="81" customFormat="1" ht="15.75" customHeight="1" thickBot="1" x14ac:dyDescent="0.4">
      <c r="A15" s="89"/>
      <c r="B15" s="89"/>
      <c r="C15" s="89"/>
      <c r="D15" s="89"/>
      <c r="E15" s="90"/>
      <c r="F15" s="391" t="s">
        <v>55</v>
      </c>
      <c r="G15" s="392"/>
      <c r="H15" s="120" t="s">
        <v>54</v>
      </c>
      <c r="I15" s="375" t="str">
        <f>'Маты и плиты'!Z18</f>
        <v>ЦЕНА от 22.05.2023</v>
      </c>
      <c r="J15" s="376"/>
      <c r="K15" s="376"/>
      <c r="L15" s="377"/>
      <c r="AB15" s="81">
        <v>1.1000000000000001</v>
      </c>
    </row>
    <row r="16" spans="1:28" s="81" customFormat="1" ht="29.5" thickBot="1" x14ac:dyDescent="0.4">
      <c r="A16" s="88" t="s">
        <v>29</v>
      </c>
      <c r="B16" s="87" t="s">
        <v>28</v>
      </c>
      <c r="C16" s="87" t="s">
        <v>23</v>
      </c>
      <c r="D16" s="87" t="s">
        <v>22</v>
      </c>
      <c r="E16" s="119" t="s">
        <v>21</v>
      </c>
      <c r="F16" s="206" t="s">
        <v>53</v>
      </c>
      <c r="G16" s="118" t="s">
        <v>9</v>
      </c>
      <c r="H16" s="117" t="s">
        <v>52</v>
      </c>
      <c r="I16" s="86" t="s">
        <v>50</v>
      </c>
      <c r="J16" s="85" t="s">
        <v>51</v>
      </c>
      <c r="K16" s="84" t="s">
        <v>4</v>
      </c>
      <c r="L16" s="83" t="s">
        <v>5</v>
      </c>
      <c r="AA16" s="82" t="str">
        <f>C16</f>
        <v>RW код</v>
      </c>
      <c r="AB16" s="82" t="s">
        <v>50</v>
      </c>
    </row>
    <row r="17" spans="1:28" x14ac:dyDescent="0.35">
      <c r="A17" s="80" t="s">
        <v>73</v>
      </c>
      <c r="B17" s="78" t="s">
        <v>74</v>
      </c>
      <c r="C17" s="115" t="s">
        <v>75</v>
      </c>
      <c r="D17" s="114" t="s">
        <v>76</v>
      </c>
      <c r="E17" s="75" t="s">
        <v>47</v>
      </c>
      <c r="F17" s="113">
        <v>460</v>
      </c>
      <c r="G17" s="70" t="s">
        <v>46</v>
      </c>
      <c r="H17" s="112" t="s">
        <v>77</v>
      </c>
      <c r="I17" s="358">
        <f>AB17</f>
        <v>18.260000000000002</v>
      </c>
      <c r="J17" s="61">
        <f t="shared" ref="J17:J76" si="0">ROUND(I17*1.2,2)</f>
        <v>21.91</v>
      </c>
      <c r="K17" s="60">
        <f>ROUND((I17*F17)*(1-$L$12),2)</f>
        <v>8399.6</v>
      </c>
      <c r="L17" s="59">
        <f t="shared" ref="L17:L49" si="1">ROUND(K17*1.2,2)</f>
        <v>10079.52</v>
      </c>
      <c r="M17" s="81"/>
      <c r="N17" s="300"/>
      <c r="AA17" s="58" t="str">
        <f t="shared" ref="AA17:AA49" si="2">TEXT(C17,0)</f>
        <v>100519</v>
      </c>
      <c r="AB17" s="58">
        <v>18.260000000000002</v>
      </c>
    </row>
    <row r="18" spans="1:28" x14ac:dyDescent="0.35">
      <c r="A18" s="56" t="s">
        <v>73</v>
      </c>
      <c r="B18" s="55" t="s">
        <v>74</v>
      </c>
      <c r="C18" s="111" t="s">
        <v>78</v>
      </c>
      <c r="D18" s="110" t="s">
        <v>79</v>
      </c>
      <c r="E18" s="50" t="s">
        <v>47</v>
      </c>
      <c r="F18" s="101">
        <v>350</v>
      </c>
      <c r="G18" s="100" t="s">
        <v>46</v>
      </c>
      <c r="H18" s="109" t="s">
        <v>77</v>
      </c>
      <c r="I18" s="359">
        <f t="shared" ref="I18:I81" si="3">AB18</f>
        <v>21.12</v>
      </c>
      <c r="J18" s="34">
        <f t="shared" si="0"/>
        <v>25.34</v>
      </c>
      <c r="K18" s="33">
        <f>ROUND((I18*F18)*(1-$L$12),2)</f>
        <v>7392</v>
      </c>
      <c r="L18" s="32">
        <f t="shared" si="1"/>
        <v>8870.4</v>
      </c>
      <c r="M18" s="81"/>
      <c r="N18" s="300"/>
      <c r="AA18" s="31" t="str">
        <f t="shared" si="2"/>
        <v>100522</v>
      </c>
      <c r="AB18" s="31">
        <v>21.12</v>
      </c>
    </row>
    <row r="19" spans="1:28" x14ac:dyDescent="0.35">
      <c r="A19" s="56" t="s">
        <v>73</v>
      </c>
      <c r="B19" s="55" t="s">
        <v>74</v>
      </c>
      <c r="C19" s="111" t="s">
        <v>80</v>
      </c>
      <c r="D19" s="110" t="s">
        <v>81</v>
      </c>
      <c r="E19" s="50" t="s">
        <v>47</v>
      </c>
      <c r="F19" s="101">
        <v>240</v>
      </c>
      <c r="G19" s="100" t="s">
        <v>46</v>
      </c>
      <c r="H19" s="109" t="s">
        <v>77</v>
      </c>
      <c r="I19" s="359">
        <f t="shared" si="3"/>
        <v>24.64</v>
      </c>
      <c r="J19" s="34">
        <f t="shared" si="0"/>
        <v>29.57</v>
      </c>
      <c r="K19" s="33">
        <f t="shared" ref="K19:K25" si="4">ROUND((I19*F19)*(1-$L$12),2)</f>
        <v>5913.6</v>
      </c>
      <c r="L19" s="32">
        <f t="shared" si="1"/>
        <v>7096.32</v>
      </c>
      <c r="M19" s="81"/>
      <c r="N19" s="300"/>
      <c r="AA19" s="31" t="str">
        <f t="shared" si="2"/>
        <v>100523</v>
      </c>
      <c r="AB19" s="31">
        <v>24.64</v>
      </c>
    </row>
    <row r="20" spans="1:28" x14ac:dyDescent="0.35">
      <c r="A20" s="56" t="s">
        <v>73</v>
      </c>
      <c r="B20" s="55" t="s">
        <v>74</v>
      </c>
      <c r="C20" s="111" t="s">
        <v>82</v>
      </c>
      <c r="D20" s="110" t="s">
        <v>83</v>
      </c>
      <c r="E20" s="50" t="s">
        <v>47</v>
      </c>
      <c r="F20" s="101">
        <v>200</v>
      </c>
      <c r="G20" s="100" t="s">
        <v>46</v>
      </c>
      <c r="H20" s="109" t="s">
        <v>77</v>
      </c>
      <c r="I20" s="359">
        <f t="shared" si="3"/>
        <v>28.27</v>
      </c>
      <c r="J20" s="34">
        <f t="shared" si="0"/>
        <v>33.92</v>
      </c>
      <c r="K20" s="33">
        <f t="shared" si="4"/>
        <v>5654</v>
      </c>
      <c r="L20" s="32">
        <f t="shared" si="1"/>
        <v>6784.8</v>
      </c>
      <c r="M20" s="81"/>
      <c r="N20" s="300"/>
      <c r="AA20" s="31" t="str">
        <f t="shared" si="2"/>
        <v>100525</v>
      </c>
      <c r="AB20" s="31">
        <v>28.27</v>
      </c>
    </row>
    <row r="21" spans="1:28" x14ac:dyDescent="0.35">
      <c r="A21" s="56" t="s">
        <v>73</v>
      </c>
      <c r="B21" s="55" t="s">
        <v>74</v>
      </c>
      <c r="C21" s="111" t="s">
        <v>84</v>
      </c>
      <c r="D21" s="110" t="s">
        <v>85</v>
      </c>
      <c r="E21" s="50" t="s">
        <v>47</v>
      </c>
      <c r="F21" s="101">
        <v>250</v>
      </c>
      <c r="G21" s="100" t="s">
        <v>46</v>
      </c>
      <c r="H21" s="109" t="s">
        <v>77</v>
      </c>
      <c r="I21" s="359">
        <f t="shared" si="3"/>
        <v>30.36</v>
      </c>
      <c r="J21" s="34">
        <f t="shared" si="0"/>
        <v>36.43</v>
      </c>
      <c r="K21" s="33">
        <f t="shared" si="4"/>
        <v>7590</v>
      </c>
      <c r="L21" s="32">
        <f t="shared" si="1"/>
        <v>9108</v>
      </c>
      <c r="M21" s="81"/>
      <c r="N21" s="300"/>
      <c r="AA21" s="31" t="str">
        <f t="shared" si="2"/>
        <v>100527</v>
      </c>
      <c r="AB21" s="31">
        <v>30.36</v>
      </c>
    </row>
    <row r="22" spans="1:28" x14ac:dyDescent="0.35">
      <c r="A22" s="56" t="s">
        <v>73</v>
      </c>
      <c r="B22" s="55" t="s">
        <v>74</v>
      </c>
      <c r="C22" s="111" t="s">
        <v>86</v>
      </c>
      <c r="D22" s="110" t="s">
        <v>87</v>
      </c>
      <c r="E22" s="50" t="s">
        <v>47</v>
      </c>
      <c r="F22" s="101">
        <v>210</v>
      </c>
      <c r="G22" s="100" t="s">
        <v>46</v>
      </c>
      <c r="H22" s="109" t="s">
        <v>77</v>
      </c>
      <c r="I22" s="359">
        <f t="shared" si="3"/>
        <v>42.02</v>
      </c>
      <c r="J22" s="34">
        <f t="shared" si="0"/>
        <v>50.42</v>
      </c>
      <c r="K22" s="33">
        <f t="shared" si="4"/>
        <v>8824.2000000000007</v>
      </c>
      <c r="L22" s="32">
        <f t="shared" si="1"/>
        <v>10589.04</v>
      </c>
      <c r="M22" s="81"/>
      <c r="N22" s="300"/>
      <c r="AA22" s="31" t="str">
        <f t="shared" si="2"/>
        <v>100528</v>
      </c>
      <c r="AB22" s="31">
        <v>42.02</v>
      </c>
    </row>
    <row r="23" spans="1:28" x14ac:dyDescent="0.35">
      <c r="A23" s="56" t="s">
        <v>73</v>
      </c>
      <c r="B23" s="53" t="s">
        <v>88</v>
      </c>
      <c r="C23" s="111" t="s">
        <v>89</v>
      </c>
      <c r="D23" s="110" t="s">
        <v>90</v>
      </c>
      <c r="E23" s="50" t="s">
        <v>47</v>
      </c>
      <c r="F23" s="101">
        <v>250</v>
      </c>
      <c r="G23" s="100" t="s">
        <v>46</v>
      </c>
      <c r="H23" s="109" t="s">
        <v>77</v>
      </c>
      <c r="I23" s="359">
        <f t="shared" si="3"/>
        <v>13.75</v>
      </c>
      <c r="J23" s="34">
        <f t="shared" si="0"/>
        <v>16.5</v>
      </c>
      <c r="K23" s="33">
        <f t="shared" si="4"/>
        <v>3437.5</v>
      </c>
      <c r="L23" s="32">
        <f t="shared" si="1"/>
        <v>4125</v>
      </c>
      <c r="M23" s="81"/>
      <c r="N23" s="300"/>
      <c r="AA23" s="31" t="str">
        <f t="shared" si="2"/>
        <v>133610</v>
      </c>
      <c r="AB23" s="31">
        <v>13.75</v>
      </c>
    </row>
    <row r="24" spans="1:28" x14ac:dyDescent="0.35">
      <c r="A24" s="56" t="s">
        <v>73</v>
      </c>
      <c r="B24" s="53" t="s">
        <v>91</v>
      </c>
      <c r="C24" s="111" t="s">
        <v>92</v>
      </c>
      <c r="D24" s="110" t="s">
        <v>1808</v>
      </c>
      <c r="E24" s="50" t="s">
        <v>69</v>
      </c>
      <c r="F24" s="101">
        <v>20</v>
      </c>
      <c r="G24" s="100" t="s">
        <v>6</v>
      </c>
      <c r="H24" s="109" t="s">
        <v>93</v>
      </c>
      <c r="I24" s="359">
        <f t="shared" si="3"/>
        <v>353.76</v>
      </c>
      <c r="J24" s="34">
        <f t="shared" si="0"/>
        <v>424.51</v>
      </c>
      <c r="K24" s="33">
        <f t="shared" si="4"/>
        <v>7075.2</v>
      </c>
      <c r="L24" s="32">
        <f t="shared" si="1"/>
        <v>8490.24</v>
      </c>
      <c r="M24" s="81"/>
      <c r="N24" s="300"/>
      <c r="AA24" s="31" t="str">
        <f t="shared" si="2"/>
        <v>50694</v>
      </c>
      <c r="AB24" s="31">
        <v>353.76</v>
      </c>
    </row>
    <row r="25" spans="1:28" x14ac:dyDescent="0.35">
      <c r="A25" s="56" t="s">
        <v>73</v>
      </c>
      <c r="B25" s="55" t="s">
        <v>91</v>
      </c>
      <c r="C25" s="111" t="s">
        <v>94</v>
      </c>
      <c r="D25" s="110" t="s">
        <v>95</v>
      </c>
      <c r="E25" s="50" t="s">
        <v>69</v>
      </c>
      <c r="F25" s="101">
        <v>20</v>
      </c>
      <c r="G25" s="100" t="s">
        <v>6</v>
      </c>
      <c r="H25" s="109" t="s">
        <v>93</v>
      </c>
      <c r="I25" s="359">
        <f t="shared" si="3"/>
        <v>387.2</v>
      </c>
      <c r="J25" s="34">
        <f t="shared" si="0"/>
        <v>464.64</v>
      </c>
      <c r="K25" s="33">
        <f t="shared" si="4"/>
        <v>7744</v>
      </c>
      <c r="L25" s="32">
        <f t="shared" si="1"/>
        <v>9292.7999999999993</v>
      </c>
      <c r="M25" s="81"/>
      <c r="N25" s="300"/>
      <c r="AA25" s="31" t="str">
        <f t="shared" si="2"/>
        <v>192077</v>
      </c>
      <c r="AB25" s="31">
        <v>387.2</v>
      </c>
    </row>
    <row r="26" spans="1:28" ht="15" thickBot="1" x14ac:dyDescent="0.4">
      <c r="A26" s="186" t="s">
        <v>73</v>
      </c>
      <c r="B26" s="187" t="s">
        <v>91</v>
      </c>
      <c r="C26" s="108" t="s">
        <v>96</v>
      </c>
      <c r="D26" s="279" t="s">
        <v>97</v>
      </c>
      <c r="E26" s="190" t="s">
        <v>69</v>
      </c>
      <c r="F26" s="280">
        <v>20</v>
      </c>
      <c r="G26" s="192" t="s">
        <v>6</v>
      </c>
      <c r="H26" s="281" t="s">
        <v>93</v>
      </c>
      <c r="I26" s="360">
        <f t="shared" si="3"/>
        <v>387.2</v>
      </c>
      <c r="J26" s="196">
        <f t="shared" si="0"/>
        <v>464.64</v>
      </c>
      <c r="K26" s="197">
        <f>ROUND((I26*F26)*(1-$L$12),2)</f>
        <v>7744</v>
      </c>
      <c r="L26" s="198">
        <f t="shared" si="1"/>
        <v>9292.7999999999993</v>
      </c>
      <c r="M26" s="81"/>
      <c r="N26" s="300"/>
      <c r="AA26" s="292" t="str">
        <f t="shared" si="2"/>
        <v>222080</v>
      </c>
      <c r="AB26" s="292">
        <v>387.2</v>
      </c>
    </row>
    <row r="27" spans="1:28" x14ac:dyDescent="0.35">
      <c r="A27" s="80" t="s">
        <v>98</v>
      </c>
      <c r="B27" s="78" t="s">
        <v>99</v>
      </c>
      <c r="C27" s="334" t="s">
        <v>100</v>
      </c>
      <c r="D27" s="114" t="s">
        <v>101</v>
      </c>
      <c r="E27" s="75" t="s">
        <v>69</v>
      </c>
      <c r="F27" s="113">
        <v>20</v>
      </c>
      <c r="G27" s="116" t="s">
        <v>6</v>
      </c>
      <c r="H27" s="112" t="s">
        <v>2</v>
      </c>
      <c r="I27" s="358">
        <f t="shared" si="3"/>
        <v>283.14</v>
      </c>
      <c r="J27" s="61">
        <f t="shared" si="0"/>
        <v>339.77</v>
      </c>
      <c r="K27" s="60">
        <f>ROUND((I27*F27)*(1-$L$12),2)</f>
        <v>5662.8</v>
      </c>
      <c r="L27" s="59">
        <f t="shared" si="1"/>
        <v>6795.36</v>
      </c>
      <c r="M27" s="81"/>
      <c r="AA27" s="58" t="str">
        <f t="shared" si="2"/>
        <v>90610</v>
      </c>
      <c r="AB27" s="58">
        <v>283.14</v>
      </c>
    </row>
    <row r="28" spans="1:28" x14ac:dyDescent="0.35">
      <c r="A28" s="176"/>
      <c r="B28" s="132"/>
      <c r="C28" s="335" t="s">
        <v>2043</v>
      </c>
      <c r="D28" s="336" t="s">
        <v>1913</v>
      </c>
      <c r="E28" s="200" t="s">
        <v>0</v>
      </c>
      <c r="F28" s="337">
        <v>25</v>
      </c>
      <c r="G28" s="338" t="s">
        <v>6</v>
      </c>
      <c r="H28" s="339" t="s">
        <v>2</v>
      </c>
      <c r="I28" s="361">
        <f t="shared" si="3"/>
        <v>32.799999999999997</v>
      </c>
      <c r="J28" s="183">
        <f t="shared" ref="J28" si="5">ROUND(I28*1.2,2)</f>
        <v>39.36</v>
      </c>
      <c r="K28" s="33">
        <f>ROUND((I28*F28)*(1-$L$12),2)</f>
        <v>820</v>
      </c>
      <c r="L28" s="185">
        <f t="shared" ref="L28" si="6">ROUND(K28*1.2,2)</f>
        <v>984</v>
      </c>
      <c r="M28" s="81"/>
      <c r="AA28" s="296" t="s">
        <v>2043</v>
      </c>
      <c r="AB28" s="296">
        <v>32.799999999999997</v>
      </c>
    </row>
    <row r="29" spans="1:28" x14ac:dyDescent="0.35">
      <c r="A29" s="176" t="s">
        <v>103</v>
      </c>
      <c r="B29" s="132" t="s">
        <v>104</v>
      </c>
      <c r="C29" s="340" t="s">
        <v>105</v>
      </c>
      <c r="D29" s="336" t="s">
        <v>106</v>
      </c>
      <c r="E29" s="200" t="s">
        <v>46</v>
      </c>
      <c r="F29" s="337">
        <v>1</v>
      </c>
      <c r="G29" s="338" t="s">
        <v>46</v>
      </c>
      <c r="H29" s="339" t="s">
        <v>2</v>
      </c>
      <c r="I29" s="361">
        <f t="shared" si="3"/>
        <v>32576.5</v>
      </c>
      <c r="J29" s="183">
        <f t="shared" si="0"/>
        <v>39091.800000000003</v>
      </c>
      <c r="K29" s="33">
        <f t="shared" ref="K29:K45" si="7">ROUND((I29*F29)*(1-$L$12),2)</f>
        <v>32576.5</v>
      </c>
      <c r="L29" s="185">
        <f t="shared" si="1"/>
        <v>39091.800000000003</v>
      </c>
      <c r="M29" s="81"/>
      <c r="AA29" s="296" t="str">
        <f t="shared" si="2"/>
        <v>276973</v>
      </c>
      <c r="AB29" s="296">
        <v>32576.5</v>
      </c>
    </row>
    <row r="30" spans="1:28" x14ac:dyDescent="0.35">
      <c r="A30" s="56" t="s">
        <v>103</v>
      </c>
      <c r="B30" s="53" t="s">
        <v>107</v>
      </c>
      <c r="C30" s="111" t="s">
        <v>108</v>
      </c>
      <c r="D30" s="110" t="s">
        <v>109</v>
      </c>
      <c r="E30" s="50" t="s">
        <v>0</v>
      </c>
      <c r="F30" s="101">
        <v>12</v>
      </c>
      <c r="G30" s="100" t="s">
        <v>48</v>
      </c>
      <c r="H30" s="109" t="s">
        <v>2</v>
      </c>
      <c r="I30" s="359">
        <f t="shared" si="3"/>
        <v>1048.19</v>
      </c>
      <c r="J30" s="34">
        <f t="shared" si="0"/>
        <v>1257.83</v>
      </c>
      <c r="K30" s="33">
        <f t="shared" si="7"/>
        <v>12578.28</v>
      </c>
      <c r="L30" s="32">
        <f t="shared" si="1"/>
        <v>15093.94</v>
      </c>
      <c r="M30" s="81"/>
      <c r="AA30" s="31" t="str">
        <f t="shared" si="2"/>
        <v>68626</v>
      </c>
      <c r="AB30" s="31">
        <v>1048.19</v>
      </c>
    </row>
    <row r="31" spans="1:28" x14ac:dyDescent="0.35">
      <c r="A31" s="56" t="s">
        <v>103</v>
      </c>
      <c r="B31" s="55" t="s">
        <v>107</v>
      </c>
      <c r="C31" s="111">
        <v>331784</v>
      </c>
      <c r="D31" s="110" t="s">
        <v>110</v>
      </c>
      <c r="E31" s="50" t="s">
        <v>0</v>
      </c>
      <c r="F31" s="101">
        <v>24</v>
      </c>
      <c r="G31" s="100" t="s">
        <v>48</v>
      </c>
      <c r="H31" s="109" t="s">
        <v>2</v>
      </c>
      <c r="I31" s="359">
        <f t="shared" si="3"/>
        <v>790.79</v>
      </c>
      <c r="J31" s="34">
        <f t="shared" si="0"/>
        <v>948.95</v>
      </c>
      <c r="K31" s="33">
        <f t="shared" si="7"/>
        <v>18978.96</v>
      </c>
      <c r="L31" s="32">
        <f t="shared" si="1"/>
        <v>22774.75</v>
      </c>
      <c r="M31" s="81"/>
      <c r="AA31" s="31" t="str">
        <f t="shared" si="2"/>
        <v>331784</v>
      </c>
      <c r="AB31" s="31">
        <v>790.79</v>
      </c>
    </row>
    <row r="32" spans="1:28" x14ac:dyDescent="0.35">
      <c r="A32" s="56" t="s">
        <v>103</v>
      </c>
      <c r="B32" s="55" t="s">
        <v>107</v>
      </c>
      <c r="C32" s="111" t="s">
        <v>111</v>
      </c>
      <c r="D32" s="110" t="s">
        <v>112</v>
      </c>
      <c r="E32" s="50" t="s">
        <v>0</v>
      </c>
      <c r="F32" s="101">
        <v>24</v>
      </c>
      <c r="G32" s="100" t="s">
        <v>48</v>
      </c>
      <c r="H32" s="109" t="s">
        <v>2</v>
      </c>
      <c r="I32" s="359">
        <f t="shared" si="3"/>
        <v>531.96</v>
      </c>
      <c r="J32" s="34">
        <f t="shared" si="0"/>
        <v>638.35</v>
      </c>
      <c r="K32" s="33">
        <f t="shared" si="7"/>
        <v>12767.04</v>
      </c>
      <c r="L32" s="32">
        <f t="shared" si="1"/>
        <v>15320.45</v>
      </c>
      <c r="M32" s="81"/>
      <c r="AA32" s="31" t="str">
        <f t="shared" si="2"/>
        <v>70119</v>
      </c>
      <c r="AB32" s="31">
        <v>531.96</v>
      </c>
    </row>
    <row r="33" spans="1:28" x14ac:dyDescent="0.35">
      <c r="A33" s="56" t="s">
        <v>103</v>
      </c>
      <c r="B33" s="55" t="s">
        <v>107</v>
      </c>
      <c r="C33" s="111" t="s">
        <v>113</v>
      </c>
      <c r="D33" s="110" t="s">
        <v>114</v>
      </c>
      <c r="E33" s="50" t="s">
        <v>0</v>
      </c>
      <c r="F33" s="101">
        <v>12</v>
      </c>
      <c r="G33" s="100" t="s">
        <v>48</v>
      </c>
      <c r="H33" s="109" t="s">
        <v>2</v>
      </c>
      <c r="I33" s="359">
        <f t="shared" si="3"/>
        <v>1210</v>
      </c>
      <c r="J33" s="34">
        <f t="shared" si="0"/>
        <v>1452</v>
      </c>
      <c r="K33" s="33">
        <f t="shared" si="7"/>
        <v>14520</v>
      </c>
      <c r="L33" s="32">
        <f t="shared" si="1"/>
        <v>17424</v>
      </c>
      <c r="M33" s="81"/>
      <c r="AA33" s="31" t="str">
        <f t="shared" si="2"/>
        <v>68621</v>
      </c>
      <c r="AB33" s="31">
        <v>1210</v>
      </c>
    </row>
    <row r="34" spans="1:28" x14ac:dyDescent="0.35">
      <c r="A34" s="56" t="s">
        <v>103</v>
      </c>
      <c r="B34" s="55" t="s">
        <v>107</v>
      </c>
      <c r="C34" s="111" t="s">
        <v>115</v>
      </c>
      <c r="D34" s="110" t="s">
        <v>116</v>
      </c>
      <c r="E34" s="50" t="s">
        <v>0</v>
      </c>
      <c r="F34" s="101">
        <v>16</v>
      </c>
      <c r="G34" s="100" t="s">
        <v>48</v>
      </c>
      <c r="H34" s="109" t="s">
        <v>2</v>
      </c>
      <c r="I34" s="359">
        <f t="shared" si="3"/>
        <v>909.48</v>
      </c>
      <c r="J34" s="34">
        <f t="shared" si="0"/>
        <v>1091.3800000000001</v>
      </c>
      <c r="K34" s="33">
        <f t="shared" si="7"/>
        <v>14551.68</v>
      </c>
      <c r="L34" s="32">
        <f t="shared" si="1"/>
        <v>17462.02</v>
      </c>
      <c r="AA34" s="31" t="str">
        <f t="shared" si="2"/>
        <v>68622</v>
      </c>
      <c r="AB34" s="31">
        <v>909.48</v>
      </c>
    </row>
    <row r="35" spans="1:28" x14ac:dyDescent="0.35">
      <c r="A35" s="56" t="s">
        <v>103</v>
      </c>
      <c r="B35" s="55" t="s">
        <v>107</v>
      </c>
      <c r="C35" s="111" t="s">
        <v>117</v>
      </c>
      <c r="D35" s="110" t="s">
        <v>118</v>
      </c>
      <c r="E35" s="50" t="s">
        <v>0</v>
      </c>
      <c r="F35" s="101">
        <v>24</v>
      </c>
      <c r="G35" s="100" t="s">
        <v>48</v>
      </c>
      <c r="H35" s="109" t="s">
        <v>2</v>
      </c>
      <c r="I35" s="359">
        <f t="shared" si="3"/>
        <v>613.47</v>
      </c>
      <c r="J35" s="34">
        <f t="shared" si="0"/>
        <v>736.16</v>
      </c>
      <c r="K35" s="33">
        <f t="shared" si="7"/>
        <v>14723.28</v>
      </c>
      <c r="L35" s="32">
        <f t="shared" si="1"/>
        <v>17667.939999999999</v>
      </c>
      <c r="AA35" s="31" t="str">
        <f t="shared" si="2"/>
        <v>70122</v>
      </c>
      <c r="AB35" s="31">
        <v>613.47</v>
      </c>
    </row>
    <row r="36" spans="1:28" x14ac:dyDescent="0.35">
      <c r="A36" s="56" t="s">
        <v>103</v>
      </c>
      <c r="B36" s="53" t="s">
        <v>119</v>
      </c>
      <c r="C36" s="111" t="s">
        <v>120</v>
      </c>
      <c r="D36" s="110" t="s">
        <v>121</v>
      </c>
      <c r="E36" s="50" t="s">
        <v>0</v>
      </c>
      <c r="F36" s="101">
        <v>8</v>
      </c>
      <c r="G36" s="100" t="s">
        <v>48</v>
      </c>
      <c r="H36" s="109" t="s">
        <v>2</v>
      </c>
      <c r="I36" s="359">
        <f t="shared" si="3"/>
        <v>579.15</v>
      </c>
      <c r="J36" s="34">
        <f t="shared" si="0"/>
        <v>694.98</v>
      </c>
      <c r="K36" s="33">
        <f t="shared" si="7"/>
        <v>4633.2</v>
      </c>
      <c r="L36" s="32">
        <f t="shared" si="1"/>
        <v>5559.84</v>
      </c>
      <c r="AA36" s="31" t="str">
        <f t="shared" si="2"/>
        <v>207637</v>
      </c>
      <c r="AB36" s="31">
        <v>579.15</v>
      </c>
    </row>
    <row r="37" spans="1:28" x14ac:dyDescent="0.35">
      <c r="A37" s="56" t="s">
        <v>103</v>
      </c>
      <c r="B37" s="55" t="s">
        <v>119</v>
      </c>
      <c r="C37" s="111" t="s">
        <v>122</v>
      </c>
      <c r="D37" s="110" t="s">
        <v>123</v>
      </c>
      <c r="E37" s="50" t="s">
        <v>0</v>
      </c>
      <c r="F37" s="101">
        <v>5</v>
      </c>
      <c r="G37" s="100" t="s">
        <v>48</v>
      </c>
      <c r="H37" s="109" t="s">
        <v>2</v>
      </c>
      <c r="I37" s="359">
        <f t="shared" si="3"/>
        <v>906.62</v>
      </c>
      <c r="J37" s="34">
        <f t="shared" si="0"/>
        <v>1087.94</v>
      </c>
      <c r="K37" s="33">
        <f t="shared" si="7"/>
        <v>4533.1000000000004</v>
      </c>
      <c r="L37" s="32">
        <f t="shared" si="1"/>
        <v>5439.72</v>
      </c>
      <c r="AA37" s="31" t="str">
        <f t="shared" si="2"/>
        <v>207641</v>
      </c>
      <c r="AB37" s="31">
        <v>906.62</v>
      </c>
    </row>
    <row r="38" spans="1:28" x14ac:dyDescent="0.35">
      <c r="A38" s="56" t="s">
        <v>103</v>
      </c>
      <c r="B38" s="55" t="s">
        <v>119</v>
      </c>
      <c r="C38" s="111" t="s">
        <v>124</v>
      </c>
      <c r="D38" s="110" t="s">
        <v>125</v>
      </c>
      <c r="E38" s="50" t="s">
        <v>0</v>
      </c>
      <c r="F38" s="101">
        <v>4</v>
      </c>
      <c r="G38" s="100" t="s">
        <v>48</v>
      </c>
      <c r="H38" s="109" t="s">
        <v>2</v>
      </c>
      <c r="I38" s="359">
        <f t="shared" si="3"/>
        <v>1210</v>
      </c>
      <c r="J38" s="34">
        <f t="shared" si="0"/>
        <v>1452</v>
      </c>
      <c r="K38" s="33">
        <f t="shared" si="7"/>
        <v>4840</v>
      </c>
      <c r="L38" s="32">
        <f t="shared" si="1"/>
        <v>5808</v>
      </c>
      <c r="AA38" s="31" t="str">
        <f t="shared" si="2"/>
        <v>207816</v>
      </c>
      <c r="AB38" s="31">
        <v>1210</v>
      </c>
    </row>
    <row r="39" spans="1:28" x14ac:dyDescent="0.35">
      <c r="A39" s="56" t="s">
        <v>103</v>
      </c>
      <c r="B39" s="55" t="s">
        <v>119</v>
      </c>
      <c r="C39" s="111" t="s">
        <v>126</v>
      </c>
      <c r="D39" s="110" t="s">
        <v>127</v>
      </c>
      <c r="E39" s="50" t="s">
        <v>0</v>
      </c>
      <c r="F39" s="101">
        <v>7</v>
      </c>
      <c r="G39" s="100" t="s">
        <v>48</v>
      </c>
      <c r="H39" s="109" t="s">
        <v>2</v>
      </c>
      <c r="I39" s="359">
        <f t="shared" si="3"/>
        <v>762.19</v>
      </c>
      <c r="J39" s="34">
        <f t="shared" si="0"/>
        <v>914.63</v>
      </c>
      <c r="K39" s="33">
        <f t="shared" si="7"/>
        <v>5335.33</v>
      </c>
      <c r="L39" s="32">
        <f t="shared" si="1"/>
        <v>6402.4</v>
      </c>
      <c r="AA39" s="31" t="str">
        <f t="shared" si="2"/>
        <v>207817</v>
      </c>
      <c r="AB39" s="31">
        <v>762.19</v>
      </c>
    </row>
    <row r="40" spans="1:28" x14ac:dyDescent="0.35">
      <c r="A40" s="56" t="s">
        <v>103</v>
      </c>
      <c r="B40" s="55" t="s">
        <v>119</v>
      </c>
      <c r="C40" s="111" t="s">
        <v>128</v>
      </c>
      <c r="D40" s="110" t="s">
        <v>129</v>
      </c>
      <c r="E40" s="50" t="s">
        <v>0</v>
      </c>
      <c r="F40" s="101">
        <v>5</v>
      </c>
      <c r="G40" s="100" t="s">
        <v>48</v>
      </c>
      <c r="H40" s="109" t="s">
        <v>2</v>
      </c>
      <c r="I40" s="359">
        <f t="shared" si="3"/>
        <v>1177</v>
      </c>
      <c r="J40" s="34">
        <f t="shared" si="0"/>
        <v>1412.4</v>
      </c>
      <c r="K40" s="33">
        <f t="shared" si="7"/>
        <v>5885</v>
      </c>
      <c r="L40" s="32">
        <f t="shared" si="1"/>
        <v>7062</v>
      </c>
      <c r="AA40" s="31" t="str">
        <f t="shared" si="2"/>
        <v>207819</v>
      </c>
      <c r="AB40" s="31">
        <v>1177</v>
      </c>
    </row>
    <row r="41" spans="1:28" x14ac:dyDescent="0.35">
      <c r="A41" s="56" t="s">
        <v>103</v>
      </c>
      <c r="B41" s="55" t="s">
        <v>119</v>
      </c>
      <c r="C41" s="111" t="s">
        <v>130</v>
      </c>
      <c r="D41" s="110" t="s">
        <v>131</v>
      </c>
      <c r="E41" s="50" t="s">
        <v>0</v>
      </c>
      <c r="F41" s="101">
        <v>4</v>
      </c>
      <c r="G41" s="100" t="s">
        <v>48</v>
      </c>
      <c r="H41" s="109" t="s">
        <v>2</v>
      </c>
      <c r="I41" s="359">
        <f t="shared" si="3"/>
        <v>1540</v>
      </c>
      <c r="J41" s="34">
        <f t="shared" si="0"/>
        <v>1848</v>
      </c>
      <c r="K41" s="33">
        <f t="shared" si="7"/>
        <v>6160</v>
      </c>
      <c r="L41" s="32">
        <f t="shared" si="1"/>
        <v>7392</v>
      </c>
      <c r="AA41" s="31" t="str">
        <f t="shared" si="2"/>
        <v>207833</v>
      </c>
      <c r="AB41" s="31">
        <v>1540</v>
      </c>
    </row>
    <row r="42" spans="1:28" x14ac:dyDescent="0.35">
      <c r="A42" s="56" t="s">
        <v>103</v>
      </c>
      <c r="B42" s="53" t="s">
        <v>132</v>
      </c>
      <c r="C42" s="111" t="s">
        <v>133</v>
      </c>
      <c r="D42" s="110" t="s">
        <v>134</v>
      </c>
      <c r="E42" s="50" t="s">
        <v>0</v>
      </c>
      <c r="F42" s="101">
        <v>5</v>
      </c>
      <c r="G42" s="100" t="s">
        <v>48</v>
      </c>
      <c r="H42" s="109" t="s">
        <v>2</v>
      </c>
      <c r="I42" s="359">
        <f t="shared" si="3"/>
        <v>1045.33</v>
      </c>
      <c r="J42" s="34">
        <f t="shared" si="0"/>
        <v>1254.4000000000001</v>
      </c>
      <c r="K42" s="33">
        <f t="shared" si="7"/>
        <v>5226.6499999999996</v>
      </c>
      <c r="L42" s="32">
        <f t="shared" si="1"/>
        <v>6271.98</v>
      </c>
      <c r="AA42" s="31" t="str">
        <f t="shared" si="2"/>
        <v>218893</v>
      </c>
      <c r="AB42" s="31">
        <v>1045.33</v>
      </c>
    </row>
    <row r="43" spans="1:28" x14ac:dyDescent="0.35">
      <c r="A43" s="56" t="s">
        <v>103</v>
      </c>
      <c r="B43" s="55" t="s">
        <v>132</v>
      </c>
      <c r="C43" s="111" t="s">
        <v>135</v>
      </c>
      <c r="D43" s="110" t="s">
        <v>136</v>
      </c>
      <c r="E43" s="50" t="s">
        <v>0</v>
      </c>
      <c r="F43" s="101">
        <v>5</v>
      </c>
      <c r="G43" s="100" t="s">
        <v>48</v>
      </c>
      <c r="H43" s="109" t="s">
        <v>2</v>
      </c>
      <c r="I43" s="359">
        <f t="shared" si="3"/>
        <v>1325.5</v>
      </c>
      <c r="J43" s="34">
        <f t="shared" si="0"/>
        <v>1590.6</v>
      </c>
      <c r="K43" s="33">
        <f t="shared" si="7"/>
        <v>6627.5</v>
      </c>
      <c r="L43" s="32">
        <f t="shared" si="1"/>
        <v>7953</v>
      </c>
      <c r="AA43" s="31" t="str">
        <f t="shared" si="2"/>
        <v>218961</v>
      </c>
      <c r="AB43" s="31">
        <v>1325.5</v>
      </c>
    </row>
    <row r="44" spans="1:28" x14ac:dyDescent="0.35">
      <c r="A44" s="56" t="s">
        <v>103</v>
      </c>
      <c r="B44" s="55" t="s">
        <v>132</v>
      </c>
      <c r="C44" s="111" t="s">
        <v>137</v>
      </c>
      <c r="D44" s="110" t="s">
        <v>138</v>
      </c>
      <c r="E44" s="50" t="s">
        <v>0</v>
      </c>
      <c r="F44" s="101">
        <v>5</v>
      </c>
      <c r="G44" s="100" t="s">
        <v>48</v>
      </c>
      <c r="H44" s="109" t="s">
        <v>2</v>
      </c>
      <c r="I44" s="359">
        <f t="shared" si="3"/>
        <v>1644.5</v>
      </c>
      <c r="J44" s="34">
        <f t="shared" si="0"/>
        <v>1973.4</v>
      </c>
      <c r="K44" s="33">
        <f t="shared" si="7"/>
        <v>8222.5</v>
      </c>
      <c r="L44" s="32">
        <f t="shared" si="1"/>
        <v>9867</v>
      </c>
      <c r="AA44" s="31" t="str">
        <f t="shared" si="2"/>
        <v>218962</v>
      </c>
      <c r="AB44" s="31">
        <v>1644.5</v>
      </c>
    </row>
    <row r="45" spans="1:28" x14ac:dyDescent="0.35">
      <c r="A45" s="56" t="s">
        <v>103</v>
      </c>
      <c r="B45" s="53" t="s">
        <v>139</v>
      </c>
      <c r="C45" s="111" t="s">
        <v>140</v>
      </c>
      <c r="D45" s="110" t="s">
        <v>141</v>
      </c>
      <c r="E45" s="50" t="s">
        <v>0</v>
      </c>
      <c r="F45" s="101">
        <v>5</v>
      </c>
      <c r="G45" s="100" t="s">
        <v>48</v>
      </c>
      <c r="H45" s="109" t="s">
        <v>2</v>
      </c>
      <c r="I45" s="359">
        <f t="shared" si="3"/>
        <v>1446.5</v>
      </c>
      <c r="J45" s="34">
        <f t="shared" si="0"/>
        <v>1735.8</v>
      </c>
      <c r="K45" s="33">
        <f t="shared" si="7"/>
        <v>7232.5</v>
      </c>
      <c r="L45" s="32">
        <f t="shared" si="1"/>
        <v>8679</v>
      </c>
      <c r="AA45" s="31" t="str">
        <f t="shared" si="2"/>
        <v>207835</v>
      </c>
      <c r="AB45" s="31">
        <v>1446.5</v>
      </c>
    </row>
    <row r="46" spans="1:28" ht="15" thickBot="1" x14ac:dyDescent="0.4">
      <c r="A46" s="186" t="s">
        <v>103</v>
      </c>
      <c r="B46" s="187" t="s">
        <v>139</v>
      </c>
      <c r="C46" s="278" t="s">
        <v>142</v>
      </c>
      <c r="D46" s="279" t="s">
        <v>143</v>
      </c>
      <c r="E46" s="190" t="s">
        <v>0</v>
      </c>
      <c r="F46" s="280">
        <v>3</v>
      </c>
      <c r="G46" s="192" t="s">
        <v>48</v>
      </c>
      <c r="H46" s="281" t="s">
        <v>2</v>
      </c>
      <c r="I46" s="360">
        <f t="shared" si="3"/>
        <v>1908.5</v>
      </c>
      <c r="J46" s="196">
        <f t="shared" si="0"/>
        <v>2290.1999999999998</v>
      </c>
      <c r="K46" s="197">
        <f>ROUND((I46*F46)*(1-$L$12),2)</f>
        <v>5725.5</v>
      </c>
      <c r="L46" s="198">
        <f t="shared" si="1"/>
        <v>6870.6</v>
      </c>
      <c r="AA46" s="8" t="str">
        <f t="shared" si="2"/>
        <v>207838</v>
      </c>
      <c r="AB46" s="8">
        <v>1908.5</v>
      </c>
    </row>
    <row r="47" spans="1:28" x14ac:dyDescent="0.35">
      <c r="A47" s="80" t="s">
        <v>144</v>
      </c>
      <c r="B47" s="78" t="s">
        <v>145</v>
      </c>
      <c r="C47" s="115" t="s">
        <v>146</v>
      </c>
      <c r="D47" s="114" t="s">
        <v>147</v>
      </c>
      <c r="E47" s="75" t="s">
        <v>47</v>
      </c>
      <c r="F47" s="113">
        <v>4000</v>
      </c>
      <c r="G47" s="116" t="s">
        <v>46</v>
      </c>
      <c r="H47" s="112" t="s">
        <v>2</v>
      </c>
      <c r="I47" s="358">
        <f t="shared" si="3"/>
        <v>1.1000000000000001</v>
      </c>
      <c r="J47" s="61">
        <f t="shared" si="0"/>
        <v>1.32</v>
      </c>
      <c r="K47" s="60">
        <f>ROUND((I47*F47)*(1-$L$12),2)</f>
        <v>4400</v>
      </c>
      <c r="L47" s="59">
        <f t="shared" si="1"/>
        <v>5280</v>
      </c>
      <c r="AA47" s="296" t="str">
        <f t="shared" si="2"/>
        <v>187157</v>
      </c>
      <c r="AB47" s="296">
        <v>1.1000000000000001</v>
      </c>
    </row>
    <row r="48" spans="1:28" x14ac:dyDescent="0.35">
      <c r="A48" s="56" t="s">
        <v>144</v>
      </c>
      <c r="B48" s="55" t="s">
        <v>145</v>
      </c>
      <c r="C48" s="111" t="s">
        <v>148</v>
      </c>
      <c r="D48" s="110" t="s">
        <v>149</v>
      </c>
      <c r="E48" s="50" t="s">
        <v>47</v>
      </c>
      <c r="F48" s="101">
        <v>2600</v>
      </c>
      <c r="G48" s="100" t="s">
        <v>46</v>
      </c>
      <c r="H48" s="109" t="s">
        <v>2</v>
      </c>
      <c r="I48" s="359">
        <f t="shared" si="3"/>
        <v>1.21</v>
      </c>
      <c r="J48" s="34">
        <f t="shared" si="0"/>
        <v>1.45</v>
      </c>
      <c r="K48" s="33">
        <f t="shared" ref="K48:K84" si="8">ROUND((I48*F48)*(1-$L$12),2)</f>
        <v>3146</v>
      </c>
      <c r="L48" s="32">
        <f t="shared" si="1"/>
        <v>3775.2</v>
      </c>
      <c r="AA48" s="31" t="str">
        <f t="shared" si="2"/>
        <v>227415</v>
      </c>
      <c r="AB48" s="31">
        <v>1.21</v>
      </c>
    </row>
    <row r="49" spans="1:28" x14ac:dyDescent="0.35">
      <c r="A49" s="56" t="s">
        <v>144</v>
      </c>
      <c r="B49" s="55" t="s">
        <v>145</v>
      </c>
      <c r="C49" s="111" t="s">
        <v>150</v>
      </c>
      <c r="D49" s="110" t="s">
        <v>151</v>
      </c>
      <c r="E49" s="50" t="s">
        <v>47</v>
      </c>
      <c r="F49" s="101">
        <v>2000</v>
      </c>
      <c r="G49" s="100" t="s">
        <v>46</v>
      </c>
      <c r="H49" s="109" t="s">
        <v>2</v>
      </c>
      <c r="I49" s="359">
        <f t="shared" si="3"/>
        <v>1.3</v>
      </c>
      <c r="J49" s="34">
        <f t="shared" si="0"/>
        <v>1.56</v>
      </c>
      <c r="K49" s="33">
        <f t="shared" si="8"/>
        <v>2600</v>
      </c>
      <c r="L49" s="32">
        <f t="shared" si="1"/>
        <v>3120</v>
      </c>
      <c r="AA49" s="31" t="str">
        <f t="shared" si="2"/>
        <v>227417</v>
      </c>
      <c r="AB49" s="31">
        <v>1.3</v>
      </c>
    </row>
    <row r="50" spans="1:28" x14ac:dyDescent="0.35">
      <c r="A50" s="56" t="s">
        <v>144</v>
      </c>
      <c r="B50" s="55" t="s">
        <v>145</v>
      </c>
      <c r="C50" s="111" t="s">
        <v>152</v>
      </c>
      <c r="D50" s="110" t="s">
        <v>153</v>
      </c>
      <c r="E50" s="50" t="s">
        <v>47</v>
      </c>
      <c r="F50" s="101">
        <v>1200</v>
      </c>
      <c r="G50" s="100" t="s">
        <v>46</v>
      </c>
      <c r="H50" s="109" t="s">
        <v>2</v>
      </c>
      <c r="I50" s="359">
        <f t="shared" si="3"/>
        <v>1.65</v>
      </c>
      <c r="J50" s="34">
        <f t="shared" si="0"/>
        <v>1.98</v>
      </c>
      <c r="K50" s="33">
        <f t="shared" si="8"/>
        <v>1980</v>
      </c>
      <c r="L50" s="32">
        <f t="shared" ref="L50:L81" si="9">ROUND(K50*1.2,2)</f>
        <v>2376</v>
      </c>
      <c r="AA50" s="31" t="str">
        <f t="shared" ref="AA50:AA84" si="10">TEXT(C50,0)</f>
        <v>227609</v>
      </c>
      <c r="AB50" s="31">
        <v>1.65</v>
      </c>
    </row>
    <row r="51" spans="1:28" x14ac:dyDescent="0.35">
      <c r="A51" s="56" t="s">
        <v>144</v>
      </c>
      <c r="B51" s="55" t="s">
        <v>145</v>
      </c>
      <c r="C51" s="111" t="s">
        <v>154</v>
      </c>
      <c r="D51" s="110" t="s">
        <v>155</v>
      </c>
      <c r="E51" s="50" t="s">
        <v>47</v>
      </c>
      <c r="F51" s="101">
        <v>1200</v>
      </c>
      <c r="G51" s="100" t="s">
        <v>46</v>
      </c>
      <c r="H51" s="109" t="s">
        <v>2</v>
      </c>
      <c r="I51" s="359">
        <f t="shared" si="3"/>
        <v>1.94</v>
      </c>
      <c r="J51" s="34">
        <f t="shared" si="0"/>
        <v>2.33</v>
      </c>
      <c r="K51" s="33">
        <f t="shared" si="8"/>
        <v>2328</v>
      </c>
      <c r="L51" s="32">
        <f t="shared" si="9"/>
        <v>2793.6</v>
      </c>
      <c r="AA51" s="31" t="str">
        <f t="shared" si="10"/>
        <v>187517</v>
      </c>
      <c r="AB51" s="31">
        <v>1.94</v>
      </c>
    </row>
    <row r="52" spans="1:28" x14ac:dyDescent="0.35">
      <c r="A52" s="56" t="s">
        <v>144</v>
      </c>
      <c r="B52" s="55" t="s">
        <v>145</v>
      </c>
      <c r="C52" s="111" t="s">
        <v>156</v>
      </c>
      <c r="D52" s="110" t="s">
        <v>157</v>
      </c>
      <c r="E52" s="50" t="s">
        <v>47</v>
      </c>
      <c r="F52" s="101">
        <v>1300</v>
      </c>
      <c r="G52" s="100" t="s">
        <v>46</v>
      </c>
      <c r="H52" s="109" t="s">
        <v>2</v>
      </c>
      <c r="I52" s="359">
        <f t="shared" si="3"/>
        <v>2.2000000000000002</v>
      </c>
      <c r="J52" s="34">
        <f t="shared" si="0"/>
        <v>2.64</v>
      </c>
      <c r="K52" s="33">
        <f t="shared" si="8"/>
        <v>2860</v>
      </c>
      <c r="L52" s="32">
        <f t="shared" si="9"/>
        <v>3432</v>
      </c>
      <c r="AA52" s="31" t="str">
        <f t="shared" si="10"/>
        <v>227132</v>
      </c>
      <c r="AB52" s="31">
        <v>2.2000000000000002</v>
      </c>
    </row>
    <row r="53" spans="1:28" x14ac:dyDescent="0.35">
      <c r="A53" s="56" t="s">
        <v>144</v>
      </c>
      <c r="B53" s="55" t="s">
        <v>145</v>
      </c>
      <c r="C53" s="111" t="s">
        <v>158</v>
      </c>
      <c r="D53" s="110" t="s">
        <v>159</v>
      </c>
      <c r="E53" s="50" t="s">
        <v>47</v>
      </c>
      <c r="F53" s="101">
        <v>1200</v>
      </c>
      <c r="G53" s="100" t="s">
        <v>46</v>
      </c>
      <c r="H53" s="109" t="s">
        <v>2</v>
      </c>
      <c r="I53" s="359">
        <f t="shared" si="3"/>
        <v>2.64</v>
      </c>
      <c r="J53" s="34">
        <f t="shared" si="0"/>
        <v>3.17</v>
      </c>
      <c r="K53" s="33">
        <f t="shared" si="8"/>
        <v>3168</v>
      </c>
      <c r="L53" s="32">
        <f t="shared" si="9"/>
        <v>3801.6</v>
      </c>
      <c r="AA53" s="31" t="str">
        <f t="shared" si="10"/>
        <v>227610</v>
      </c>
      <c r="AB53" s="31">
        <v>2.64</v>
      </c>
    </row>
    <row r="54" spans="1:28" x14ac:dyDescent="0.35">
      <c r="A54" s="56" t="s">
        <v>144</v>
      </c>
      <c r="B54" s="55" t="s">
        <v>145</v>
      </c>
      <c r="C54" s="111" t="s">
        <v>160</v>
      </c>
      <c r="D54" s="110" t="s">
        <v>161</v>
      </c>
      <c r="E54" s="50" t="s">
        <v>47</v>
      </c>
      <c r="F54" s="101">
        <v>1100</v>
      </c>
      <c r="G54" s="100" t="s">
        <v>46</v>
      </c>
      <c r="H54" s="109" t="s">
        <v>2</v>
      </c>
      <c r="I54" s="359">
        <f t="shared" si="3"/>
        <v>3.15</v>
      </c>
      <c r="J54" s="34">
        <f t="shared" si="0"/>
        <v>3.78</v>
      </c>
      <c r="K54" s="33">
        <f t="shared" si="8"/>
        <v>3465</v>
      </c>
      <c r="L54" s="32">
        <f t="shared" si="9"/>
        <v>4158</v>
      </c>
      <c r="AA54" s="31" t="str">
        <f t="shared" si="10"/>
        <v>227615</v>
      </c>
      <c r="AB54" s="31">
        <v>3.15</v>
      </c>
    </row>
    <row r="55" spans="1:28" x14ac:dyDescent="0.35">
      <c r="A55" s="56" t="s">
        <v>144</v>
      </c>
      <c r="B55" s="55" t="s">
        <v>145</v>
      </c>
      <c r="C55" s="111" t="s">
        <v>162</v>
      </c>
      <c r="D55" s="110" t="s">
        <v>163</v>
      </c>
      <c r="E55" s="50" t="s">
        <v>47</v>
      </c>
      <c r="F55" s="101">
        <v>950</v>
      </c>
      <c r="G55" s="100" t="s">
        <v>46</v>
      </c>
      <c r="H55" s="109" t="s">
        <v>2</v>
      </c>
      <c r="I55" s="359">
        <f t="shared" si="3"/>
        <v>3.38</v>
      </c>
      <c r="J55" s="34">
        <f t="shared" si="0"/>
        <v>4.0599999999999996</v>
      </c>
      <c r="K55" s="33">
        <f t="shared" si="8"/>
        <v>3211</v>
      </c>
      <c r="L55" s="32">
        <f t="shared" si="9"/>
        <v>3853.2</v>
      </c>
      <c r="AA55" s="31" t="str">
        <f t="shared" si="10"/>
        <v>187522</v>
      </c>
      <c r="AB55" s="31">
        <v>3.38</v>
      </c>
    </row>
    <row r="56" spans="1:28" x14ac:dyDescent="0.35">
      <c r="A56" s="56" t="s">
        <v>144</v>
      </c>
      <c r="B56" s="55" t="s">
        <v>145</v>
      </c>
      <c r="C56" s="111">
        <v>187524</v>
      </c>
      <c r="D56" s="110" t="s">
        <v>164</v>
      </c>
      <c r="E56" s="50" t="s">
        <v>47</v>
      </c>
      <c r="F56" s="101">
        <v>800</v>
      </c>
      <c r="G56" s="100" t="s">
        <v>46</v>
      </c>
      <c r="H56" s="109" t="s">
        <v>2</v>
      </c>
      <c r="I56" s="359">
        <f t="shared" si="3"/>
        <v>3.94</v>
      </c>
      <c r="J56" s="34">
        <f t="shared" si="0"/>
        <v>4.7300000000000004</v>
      </c>
      <c r="K56" s="33">
        <f t="shared" si="8"/>
        <v>3152</v>
      </c>
      <c r="L56" s="32">
        <f t="shared" si="9"/>
        <v>3782.4</v>
      </c>
      <c r="AA56" s="31" t="str">
        <f t="shared" si="10"/>
        <v>187524</v>
      </c>
      <c r="AB56" s="31">
        <v>3.94</v>
      </c>
    </row>
    <row r="57" spans="1:28" x14ac:dyDescent="0.35">
      <c r="A57" s="56" t="s">
        <v>144</v>
      </c>
      <c r="B57" s="53" t="s">
        <v>165</v>
      </c>
      <c r="C57" s="111" t="s">
        <v>166</v>
      </c>
      <c r="D57" s="110" t="s">
        <v>167</v>
      </c>
      <c r="E57" s="50" t="s">
        <v>47</v>
      </c>
      <c r="F57" s="101">
        <v>3500</v>
      </c>
      <c r="G57" s="100" t="s">
        <v>46</v>
      </c>
      <c r="H57" s="109" t="s">
        <v>2</v>
      </c>
      <c r="I57" s="359">
        <f t="shared" si="3"/>
        <v>1.39</v>
      </c>
      <c r="J57" s="34">
        <f t="shared" si="0"/>
        <v>1.67</v>
      </c>
      <c r="K57" s="33">
        <f t="shared" si="8"/>
        <v>4865</v>
      </c>
      <c r="L57" s="32">
        <f t="shared" si="9"/>
        <v>5838</v>
      </c>
      <c r="AA57" s="31" t="str">
        <f t="shared" si="10"/>
        <v>187515</v>
      </c>
      <c r="AB57" s="31">
        <v>1.39</v>
      </c>
    </row>
    <row r="58" spans="1:28" x14ac:dyDescent="0.35">
      <c r="A58" s="56" t="s">
        <v>144</v>
      </c>
      <c r="B58" s="55" t="s">
        <v>165</v>
      </c>
      <c r="C58" s="111" t="s">
        <v>168</v>
      </c>
      <c r="D58" s="110" t="s">
        <v>169</v>
      </c>
      <c r="E58" s="50" t="s">
        <v>47</v>
      </c>
      <c r="F58" s="101">
        <v>1800</v>
      </c>
      <c r="G58" s="100" t="s">
        <v>46</v>
      </c>
      <c r="H58" s="109" t="s">
        <v>2</v>
      </c>
      <c r="I58" s="359">
        <f t="shared" si="3"/>
        <v>1.54</v>
      </c>
      <c r="J58" s="34">
        <f t="shared" si="0"/>
        <v>1.85</v>
      </c>
      <c r="K58" s="33">
        <f t="shared" si="8"/>
        <v>2772</v>
      </c>
      <c r="L58" s="32">
        <f t="shared" si="9"/>
        <v>3326.4</v>
      </c>
      <c r="AA58" s="31" t="str">
        <f t="shared" si="10"/>
        <v>227617</v>
      </c>
      <c r="AB58" s="31">
        <v>1.54</v>
      </c>
    </row>
    <row r="59" spans="1:28" x14ac:dyDescent="0.35">
      <c r="A59" s="56" t="s">
        <v>144</v>
      </c>
      <c r="B59" s="55" t="s">
        <v>165</v>
      </c>
      <c r="C59" s="111" t="s">
        <v>170</v>
      </c>
      <c r="D59" s="110" t="s">
        <v>171</v>
      </c>
      <c r="E59" s="50" t="s">
        <v>47</v>
      </c>
      <c r="F59" s="101">
        <v>1200</v>
      </c>
      <c r="G59" s="100" t="s">
        <v>46</v>
      </c>
      <c r="H59" s="109" t="s">
        <v>2</v>
      </c>
      <c r="I59" s="359">
        <f t="shared" si="3"/>
        <v>1.65</v>
      </c>
      <c r="J59" s="34">
        <f t="shared" si="0"/>
        <v>1.98</v>
      </c>
      <c r="K59" s="33">
        <f t="shared" si="8"/>
        <v>1980</v>
      </c>
      <c r="L59" s="32">
        <f t="shared" si="9"/>
        <v>2376</v>
      </c>
      <c r="AA59" s="31" t="str">
        <f t="shared" si="10"/>
        <v>227624</v>
      </c>
      <c r="AB59" s="31">
        <v>1.65</v>
      </c>
    </row>
    <row r="60" spans="1:28" x14ac:dyDescent="0.35">
      <c r="A60" s="56" t="s">
        <v>144</v>
      </c>
      <c r="B60" s="55" t="s">
        <v>165</v>
      </c>
      <c r="C60" s="111" t="s">
        <v>172</v>
      </c>
      <c r="D60" s="110" t="s">
        <v>173</v>
      </c>
      <c r="E60" s="50" t="s">
        <v>47</v>
      </c>
      <c r="F60" s="101">
        <v>1200</v>
      </c>
      <c r="G60" s="100" t="s">
        <v>46</v>
      </c>
      <c r="H60" s="109" t="s">
        <v>2</v>
      </c>
      <c r="I60" s="359">
        <f t="shared" si="3"/>
        <v>2.09</v>
      </c>
      <c r="J60" s="34">
        <f t="shared" si="0"/>
        <v>2.5099999999999998</v>
      </c>
      <c r="K60" s="33">
        <f t="shared" si="8"/>
        <v>2508</v>
      </c>
      <c r="L60" s="32">
        <f t="shared" si="9"/>
        <v>3009.6</v>
      </c>
      <c r="AA60" s="31" t="str">
        <f t="shared" si="10"/>
        <v>239323</v>
      </c>
      <c r="AB60" s="31">
        <v>2.09</v>
      </c>
    </row>
    <row r="61" spans="1:28" x14ac:dyDescent="0.35">
      <c r="A61" s="56" t="s">
        <v>144</v>
      </c>
      <c r="B61" s="55" t="s">
        <v>165</v>
      </c>
      <c r="C61" s="111" t="s">
        <v>174</v>
      </c>
      <c r="D61" s="110" t="s">
        <v>175</v>
      </c>
      <c r="E61" s="50" t="s">
        <v>47</v>
      </c>
      <c r="F61" s="101">
        <v>1000</v>
      </c>
      <c r="G61" s="100" t="s">
        <v>46</v>
      </c>
      <c r="H61" s="109" t="s">
        <v>2</v>
      </c>
      <c r="I61" s="359">
        <f t="shared" si="3"/>
        <v>2.31</v>
      </c>
      <c r="J61" s="34">
        <f t="shared" si="0"/>
        <v>2.77</v>
      </c>
      <c r="K61" s="33">
        <f t="shared" si="8"/>
        <v>2310</v>
      </c>
      <c r="L61" s="32">
        <f t="shared" si="9"/>
        <v>2772</v>
      </c>
      <c r="AA61" s="31" t="str">
        <f t="shared" si="10"/>
        <v>227633</v>
      </c>
      <c r="AB61" s="31">
        <v>2.31</v>
      </c>
    </row>
    <row r="62" spans="1:28" x14ac:dyDescent="0.35">
      <c r="A62" s="56" t="s">
        <v>144</v>
      </c>
      <c r="B62" s="55" t="s">
        <v>165</v>
      </c>
      <c r="C62" s="111" t="s">
        <v>176</v>
      </c>
      <c r="D62" s="110" t="s">
        <v>177</v>
      </c>
      <c r="E62" s="50" t="s">
        <v>47</v>
      </c>
      <c r="F62" s="101">
        <v>1200</v>
      </c>
      <c r="G62" s="100" t="s">
        <v>46</v>
      </c>
      <c r="H62" s="109" t="s">
        <v>2</v>
      </c>
      <c r="I62" s="359">
        <f t="shared" si="3"/>
        <v>2.75</v>
      </c>
      <c r="J62" s="34">
        <f t="shared" si="0"/>
        <v>3.3</v>
      </c>
      <c r="K62" s="33">
        <f t="shared" si="8"/>
        <v>3300</v>
      </c>
      <c r="L62" s="32">
        <f t="shared" si="9"/>
        <v>3960</v>
      </c>
      <c r="AA62" s="31" t="str">
        <f t="shared" si="10"/>
        <v>227796</v>
      </c>
      <c r="AB62" s="31">
        <v>2.75</v>
      </c>
    </row>
    <row r="63" spans="1:28" x14ac:dyDescent="0.35">
      <c r="A63" s="56" t="s">
        <v>144</v>
      </c>
      <c r="B63" s="55" t="s">
        <v>165</v>
      </c>
      <c r="C63" s="111" t="s">
        <v>178</v>
      </c>
      <c r="D63" s="110" t="s">
        <v>179</v>
      </c>
      <c r="E63" s="50" t="s">
        <v>47</v>
      </c>
      <c r="F63" s="101">
        <v>1000</v>
      </c>
      <c r="G63" s="100" t="s">
        <v>46</v>
      </c>
      <c r="H63" s="109" t="s">
        <v>2</v>
      </c>
      <c r="I63" s="359">
        <f t="shared" si="3"/>
        <v>3.19</v>
      </c>
      <c r="J63" s="34">
        <f t="shared" si="0"/>
        <v>3.83</v>
      </c>
      <c r="K63" s="33">
        <f t="shared" si="8"/>
        <v>3190</v>
      </c>
      <c r="L63" s="32">
        <f t="shared" si="9"/>
        <v>3828</v>
      </c>
      <c r="AA63" s="31" t="str">
        <f t="shared" si="10"/>
        <v>227798</v>
      </c>
      <c r="AB63" s="31">
        <v>3.19</v>
      </c>
    </row>
    <row r="64" spans="1:28" x14ac:dyDescent="0.35">
      <c r="A64" s="56" t="s">
        <v>144</v>
      </c>
      <c r="B64" s="55" t="s">
        <v>165</v>
      </c>
      <c r="C64" s="111" t="s">
        <v>180</v>
      </c>
      <c r="D64" s="110" t="s">
        <v>181</v>
      </c>
      <c r="E64" s="50" t="s">
        <v>47</v>
      </c>
      <c r="F64" s="101">
        <v>1000</v>
      </c>
      <c r="G64" s="100" t="s">
        <v>46</v>
      </c>
      <c r="H64" s="109" t="s">
        <v>2</v>
      </c>
      <c r="I64" s="359">
        <f t="shared" si="3"/>
        <v>3.41</v>
      </c>
      <c r="J64" s="34">
        <f t="shared" si="0"/>
        <v>4.09</v>
      </c>
      <c r="K64" s="33">
        <f t="shared" si="8"/>
        <v>3410</v>
      </c>
      <c r="L64" s="32">
        <f t="shared" si="9"/>
        <v>4092</v>
      </c>
      <c r="AA64" s="31" t="str">
        <f t="shared" si="10"/>
        <v>188228</v>
      </c>
      <c r="AB64" s="31">
        <v>3.41</v>
      </c>
    </row>
    <row r="65" spans="1:28" x14ac:dyDescent="0.35">
      <c r="A65" s="56" t="s">
        <v>144</v>
      </c>
      <c r="B65" s="55" t="s">
        <v>165</v>
      </c>
      <c r="C65" s="111" t="s">
        <v>182</v>
      </c>
      <c r="D65" s="110" t="s">
        <v>183</v>
      </c>
      <c r="E65" s="50" t="s">
        <v>47</v>
      </c>
      <c r="F65" s="101">
        <v>1000</v>
      </c>
      <c r="G65" s="100" t="s">
        <v>46</v>
      </c>
      <c r="H65" s="109" t="s">
        <v>2</v>
      </c>
      <c r="I65" s="359">
        <f t="shared" si="3"/>
        <v>3.85</v>
      </c>
      <c r="J65" s="34">
        <f t="shared" si="0"/>
        <v>4.62</v>
      </c>
      <c r="K65" s="33">
        <f t="shared" si="8"/>
        <v>3850</v>
      </c>
      <c r="L65" s="32">
        <f t="shared" si="9"/>
        <v>4620</v>
      </c>
      <c r="AA65" s="31" t="str">
        <f t="shared" si="10"/>
        <v>227800</v>
      </c>
      <c r="AB65" s="31">
        <v>3.85</v>
      </c>
    </row>
    <row r="66" spans="1:28" x14ac:dyDescent="0.35">
      <c r="A66" s="56" t="s">
        <v>144</v>
      </c>
      <c r="B66" s="53" t="s">
        <v>184</v>
      </c>
      <c r="C66" s="111" t="s">
        <v>185</v>
      </c>
      <c r="D66" s="110" t="s">
        <v>184</v>
      </c>
      <c r="E66" s="50" t="s">
        <v>47</v>
      </c>
      <c r="F66" s="101">
        <v>650</v>
      </c>
      <c r="G66" s="100" t="s">
        <v>46</v>
      </c>
      <c r="H66" s="109" t="s">
        <v>2</v>
      </c>
      <c r="I66" s="359">
        <f t="shared" si="3"/>
        <v>6.71</v>
      </c>
      <c r="J66" s="34">
        <f t="shared" si="0"/>
        <v>8.0500000000000007</v>
      </c>
      <c r="K66" s="33">
        <f t="shared" si="8"/>
        <v>4361.5</v>
      </c>
      <c r="L66" s="32">
        <f t="shared" si="9"/>
        <v>5233.8</v>
      </c>
      <c r="AA66" s="31" t="str">
        <f t="shared" si="10"/>
        <v>187527</v>
      </c>
      <c r="AB66" s="31">
        <v>6.71</v>
      </c>
    </row>
    <row r="67" spans="1:28" x14ac:dyDescent="0.35">
      <c r="A67" s="56" t="s">
        <v>144</v>
      </c>
      <c r="B67" s="53" t="s">
        <v>186</v>
      </c>
      <c r="C67" s="111" t="s">
        <v>187</v>
      </c>
      <c r="D67" s="110" t="s">
        <v>188</v>
      </c>
      <c r="E67" s="50" t="s">
        <v>47</v>
      </c>
      <c r="F67" s="101">
        <v>1000</v>
      </c>
      <c r="G67" s="100" t="s">
        <v>46</v>
      </c>
      <c r="H67" s="109" t="s">
        <v>2</v>
      </c>
      <c r="I67" s="359">
        <f t="shared" si="3"/>
        <v>7.66</v>
      </c>
      <c r="J67" s="34">
        <f t="shared" si="0"/>
        <v>9.19</v>
      </c>
      <c r="K67" s="33">
        <f t="shared" si="8"/>
        <v>7660</v>
      </c>
      <c r="L67" s="32">
        <f t="shared" si="9"/>
        <v>9192</v>
      </c>
      <c r="AA67" s="31" t="str">
        <f t="shared" si="10"/>
        <v>219005</v>
      </c>
      <c r="AB67" s="31">
        <v>7.66</v>
      </c>
    </row>
    <row r="68" spans="1:28" x14ac:dyDescent="0.35">
      <c r="A68" s="56" t="s">
        <v>144</v>
      </c>
      <c r="B68" s="55" t="s">
        <v>186</v>
      </c>
      <c r="C68" s="111" t="s">
        <v>189</v>
      </c>
      <c r="D68" s="110" t="s">
        <v>190</v>
      </c>
      <c r="E68" s="50" t="s">
        <v>47</v>
      </c>
      <c r="F68" s="101">
        <v>1000</v>
      </c>
      <c r="G68" s="100" t="s">
        <v>46</v>
      </c>
      <c r="H68" s="109" t="s">
        <v>2</v>
      </c>
      <c r="I68" s="359">
        <f t="shared" si="3"/>
        <v>7.81</v>
      </c>
      <c r="J68" s="34">
        <f t="shared" si="0"/>
        <v>9.3699999999999992</v>
      </c>
      <c r="K68" s="33">
        <f t="shared" si="8"/>
        <v>7810</v>
      </c>
      <c r="L68" s="32">
        <f t="shared" si="9"/>
        <v>9372</v>
      </c>
      <c r="AA68" s="31" t="str">
        <f t="shared" si="10"/>
        <v>219007</v>
      </c>
      <c r="AB68" s="31">
        <v>7.81</v>
      </c>
    </row>
    <row r="69" spans="1:28" x14ac:dyDescent="0.35">
      <c r="A69" s="56" t="s">
        <v>144</v>
      </c>
      <c r="B69" s="55" t="s">
        <v>186</v>
      </c>
      <c r="C69" s="111" t="s">
        <v>191</v>
      </c>
      <c r="D69" s="110" t="s">
        <v>192</v>
      </c>
      <c r="E69" s="50" t="s">
        <v>47</v>
      </c>
      <c r="F69" s="101">
        <v>900</v>
      </c>
      <c r="G69" s="100" t="s">
        <v>46</v>
      </c>
      <c r="H69" s="109" t="s">
        <v>2</v>
      </c>
      <c r="I69" s="359">
        <f t="shared" si="3"/>
        <v>8.44</v>
      </c>
      <c r="J69" s="34">
        <f t="shared" si="0"/>
        <v>10.130000000000001</v>
      </c>
      <c r="K69" s="33">
        <f t="shared" si="8"/>
        <v>7596</v>
      </c>
      <c r="L69" s="32">
        <f t="shared" si="9"/>
        <v>9115.2000000000007</v>
      </c>
      <c r="AA69" s="31" t="str">
        <f t="shared" si="10"/>
        <v>219008</v>
      </c>
      <c r="AB69" s="31">
        <v>8.44</v>
      </c>
    </row>
    <row r="70" spans="1:28" x14ac:dyDescent="0.35">
      <c r="A70" s="56" t="s">
        <v>144</v>
      </c>
      <c r="B70" s="55" t="s">
        <v>186</v>
      </c>
      <c r="C70" s="111" t="s">
        <v>193</v>
      </c>
      <c r="D70" s="110" t="s">
        <v>194</v>
      </c>
      <c r="E70" s="50" t="s">
        <v>47</v>
      </c>
      <c r="F70" s="101">
        <v>750</v>
      </c>
      <c r="G70" s="100" t="s">
        <v>46</v>
      </c>
      <c r="H70" s="109" t="s">
        <v>2</v>
      </c>
      <c r="I70" s="359">
        <f t="shared" si="3"/>
        <v>9.02</v>
      </c>
      <c r="J70" s="34">
        <f t="shared" si="0"/>
        <v>10.82</v>
      </c>
      <c r="K70" s="33">
        <f t="shared" si="8"/>
        <v>6765</v>
      </c>
      <c r="L70" s="32">
        <f t="shared" si="9"/>
        <v>8118</v>
      </c>
      <c r="AA70" s="31" t="str">
        <f t="shared" si="10"/>
        <v>219009</v>
      </c>
      <c r="AB70" s="31">
        <v>9.02</v>
      </c>
    </row>
    <row r="71" spans="1:28" x14ac:dyDescent="0.35">
      <c r="A71" s="56" t="s">
        <v>144</v>
      </c>
      <c r="B71" s="55" t="s">
        <v>186</v>
      </c>
      <c r="C71" s="111" t="s">
        <v>195</v>
      </c>
      <c r="D71" s="110" t="s">
        <v>196</v>
      </c>
      <c r="E71" s="50" t="s">
        <v>47</v>
      </c>
      <c r="F71" s="101">
        <v>600</v>
      </c>
      <c r="G71" s="100" t="s">
        <v>46</v>
      </c>
      <c r="H71" s="109" t="s">
        <v>2</v>
      </c>
      <c r="I71" s="359">
        <f t="shared" si="3"/>
        <v>10.11</v>
      </c>
      <c r="J71" s="34">
        <f t="shared" si="0"/>
        <v>12.13</v>
      </c>
      <c r="K71" s="33">
        <f t="shared" si="8"/>
        <v>6066</v>
      </c>
      <c r="L71" s="32">
        <f t="shared" si="9"/>
        <v>7279.2</v>
      </c>
      <c r="AA71" s="31" t="str">
        <f t="shared" si="10"/>
        <v>219010</v>
      </c>
      <c r="AB71" s="31">
        <v>10.11</v>
      </c>
    </row>
    <row r="72" spans="1:28" x14ac:dyDescent="0.35">
      <c r="A72" s="56" t="s">
        <v>144</v>
      </c>
      <c r="B72" s="55" t="s">
        <v>186</v>
      </c>
      <c r="C72" s="111" t="s">
        <v>197</v>
      </c>
      <c r="D72" s="110" t="s">
        <v>198</v>
      </c>
      <c r="E72" s="50" t="s">
        <v>47</v>
      </c>
      <c r="F72" s="101">
        <v>500</v>
      </c>
      <c r="G72" s="100" t="s">
        <v>46</v>
      </c>
      <c r="H72" s="109" t="s">
        <v>2</v>
      </c>
      <c r="I72" s="359">
        <f t="shared" si="3"/>
        <v>11.64</v>
      </c>
      <c r="J72" s="34">
        <f t="shared" si="0"/>
        <v>13.97</v>
      </c>
      <c r="K72" s="33">
        <f t="shared" si="8"/>
        <v>5820</v>
      </c>
      <c r="L72" s="32">
        <f t="shared" si="9"/>
        <v>6984</v>
      </c>
      <c r="AA72" s="31" t="str">
        <f t="shared" si="10"/>
        <v>219013</v>
      </c>
      <c r="AB72" s="31">
        <v>11.64</v>
      </c>
    </row>
    <row r="73" spans="1:28" x14ac:dyDescent="0.35">
      <c r="A73" s="56" t="s">
        <v>144</v>
      </c>
      <c r="B73" s="55" t="s">
        <v>186</v>
      </c>
      <c r="C73" s="111" t="s">
        <v>199</v>
      </c>
      <c r="D73" s="110" t="s">
        <v>200</v>
      </c>
      <c r="E73" s="50" t="s">
        <v>47</v>
      </c>
      <c r="F73" s="101">
        <v>500</v>
      </c>
      <c r="G73" s="100" t="s">
        <v>46</v>
      </c>
      <c r="H73" s="109" t="s">
        <v>2</v>
      </c>
      <c r="I73" s="359">
        <f t="shared" si="3"/>
        <v>12.54</v>
      </c>
      <c r="J73" s="34">
        <f t="shared" si="0"/>
        <v>15.05</v>
      </c>
      <c r="K73" s="33">
        <f t="shared" si="8"/>
        <v>6270</v>
      </c>
      <c r="L73" s="32">
        <f t="shared" si="9"/>
        <v>7524</v>
      </c>
      <c r="AA73" s="31" t="str">
        <f t="shared" si="10"/>
        <v>219014</v>
      </c>
      <c r="AB73" s="31">
        <v>12.54</v>
      </c>
    </row>
    <row r="74" spans="1:28" x14ac:dyDescent="0.35">
      <c r="A74" s="56" t="s">
        <v>144</v>
      </c>
      <c r="B74" s="55" t="s">
        <v>186</v>
      </c>
      <c r="C74" s="111" t="s">
        <v>201</v>
      </c>
      <c r="D74" s="110" t="s">
        <v>202</v>
      </c>
      <c r="E74" s="50" t="s">
        <v>47</v>
      </c>
      <c r="F74" s="101">
        <v>400</v>
      </c>
      <c r="G74" s="100" t="s">
        <v>46</v>
      </c>
      <c r="H74" s="109" t="s">
        <v>2</v>
      </c>
      <c r="I74" s="359">
        <f t="shared" si="3"/>
        <v>13.53</v>
      </c>
      <c r="J74" s="34">
        <f t="shared" si="0"/>
        <v>16.239999999999998</v>
      </c>
      <c r="K74" s="33">
        <f t="shared" si="8"/>
        <v>5412</v>
      </c>
      <c r="L74" s="32">
        <f t="shared" si="9"/>
        <v>6494.4</v>
      </c>
      <c r="AA74" s="31" t="str">
        <f t="shared" si="10"/>
        <v>219017</v>
      </c>
      <c r="AB74" s="31">
        <v>13.53</v>
      </c>
    </row>
    <row r="75" spans="1:28" x14ac:dyDescent="0.35">
      <c r="A75" s="56" t="s">
        <v>144</v>
      </c>
      <c r="B75" s="55" t="s">
        <v>186</v>
      </c>
      <c r="C75" s="111" t="s">
        <v>203</v>
      </c>
      <c r="D75" s="110" t="s">
        <v>204</v>
      </c>
      <c r="E75" s="50" t="s">
        <v>47</v>
      </c>
      <c r="F75" s="101">
        <v>400</v>
      </c>
      <c r="G75" s="100" t="s">
        <v>46</v>
      </c>
      <c r="H75" s="109" t="s">
        <v>2</v>
      </c>
      <c r="I75" s="359">
        <f t="shared" si="3"/>
        <v>15.07</v>
      </c>
      <c r="J75" s="34">
        <f t="shared" si="0"/>
        <v>18.079999999999998</v>
      </c>
      <c r="K75" s="33">
        <f t="shared" si="8"/>
        <v>6028</v>
      </c>
      <c r="L75" s="32">
        <f t="shared" si="9"/>
        <v>7233.6</v>
      </c>
      <c r="AA75" s="31" t="str">
        <f t="shared" si="10"/>
        <v>219018</v>
      </c>
      <c r="AB75" s="31">
        <v>15.07</v>
      </c>
    </row>
    <row r="76" spans="1:28" x14ac:dyDescent="0.35">
      <c r="A76" s="56" t="s">
        <v>144</v>
      </c>
      <c r="B76" s="53" t="s">
        <v>229</v>
      </c>
      <c r="C76" s="111" t="s">
        <v>205</v>
      </c>
      <c r="D76" s="110" t="s">
        <v>219</v>
      </c>
      <c r="E76" s="50" t="s">
        <v>47</v>
      </c>
      <c r="F76" s="101">
        <v>1000</v>
      </c>
      <c r="G76" s="100" t="s">
        <v>46</v>
      </c>
      <c r="H76" s="109" t="s">
        <v>2</v>
      </c>
      <c r="I76" s="359">
        <f t="shared" si="3"/>
        <v>9.9</v>
      </c>
      <c r="J76" s="34">
        <f t="shared" si="0"/>
        <v>11.88</v>
      </c>
      <c r="K76" s="33">
        <f t="shared" si="8"/>
        <v>9900</v>
      </c>
      <c r="L76" s="32">
        <f t="shared" si="9"/>
        <v>11880</v>
      </c>
      <c r="AA76" s="31" t="str">
        <f t="shared" si="10"/>
        <v>184134</v>
      </c>
      <c r="AB76" s="31">
        <v>9.9</v>
      </c>
    </row>
    <row r="77" spans="1:28" x14ac:dyDescent="0.35">
      <c r="A77" s="56" t="s">
        <v>144</v>
      </c>
      <c r="B77" s="55" t="s">
        <v>229</v>
      </c>
      <c r="C77" s="111" t="s">
        <v>206</v>
      </c>
      <c r="D77" s="110" t="s">
        <v>220</v>
      </c>
      <c r="E77" s="50" t="s">
        <v>47</v>
      </c>
      <c r="F77" s="101">
        <v>1000</v>
      </c>
      <c r="G77" s="100" t="s">
        <v>46</v>
      </c>
      <c r="H77" s="109" t="s">
        <v>2</v>
      </c>
      <c r="I77" s="359">
        <f t="shared" si="3"/>
        <v>10.45</v>
      </c>
      <c r="J77" s="34">
        <f t="shared" ref="J77:J84" si="11">ROUND(I77*1.2,2)</f>
        <v>12.54</v>
      </c>
      <c r="K77" s="33">
        <f t="shared" si="8"/>
        <v>10450</v>
      </c>
      <c r="L77" s="32">
        <f t="shared" si="9"/>
        <v>12540</v>
      </c>
      <c r="AA77" s="31" t="str">
        <f t="shared" si="10"/>
        <v>184135</v>
      </c>
      <c r="AB77" s="31">
        <v>10.45</v>
      </c>
    </row>
    <row r="78" spans="1:28" x14ac:dyDescent="0.35">
      <c r="A78" s="56" t="s">
        <v>144</v>
      </c>
      <c r="B78" s="55" t="s">
        <v>229</v>
      </c>
      <c r="C78" s="111" t="s">
        <v>207</v>
      </c>
      <c r="D78" s="110" t="s">
        <v>221</v>
      </c>
      <c r="E78" s="50" t="s">
        <v>47</v>
      </c>
      <c r="F78" s="101">
        <v>900</v>
      </c>
      <c r="G78" s="100" t="s">
        <v>46</v>
      </c>
      <c r="H78" s="109" t="s">
        <v>2</v>
      </c>
      <c r="I78" s="359">
        <f t="shared" si="3"/>
        <v>10.89</v>
      </c>
      <c r="J78" s="34">
        <f t="shared" si="11"/>
        <v>13.07</v>
      </c>
      <c r="K78" s="33">
        <f t="shared" si="8"/>
        <v>9801</v>
      </c>
      <c r="L78" s="32">
        <f t="shared" si="9"/>
        <v>11761.2</v>
      </c>
      <c r="AA78" s="31" t="str">
        <f t="shared" si="10"/>
        <v>184073</v>
      </c>
      <c r="AB78" s="31">
        <v>10.89</v>
      </c>
    </row>
    <row r="79" spans="1:28" x14ac:dyDescent="0.35">
      <c r="A79" s="56" t="s">
        <v>144</v>
      </c>
      <c r="B79" s="55" t="s">
        <v>229</v>
      </c>
      <c r="C79" s="111" t="s">
        <v>208</v>
      </c>
      <c r="D79" s="110" t="s">
        <v>222</v>
      </c>
      <c r="E79" s="50" t="s">
        <v>47</v>
      </c>
      <c r="F79" s="101">
        <v>750</v>
      </c>
      <c r="G79" s="100" t="s">
        <v>46</v>
      </c>
      <c r="H79" s="109" t="s">
        <v>2</v>
      </c>
      <c r="I79" s="359">
        <f t="shared" si="3"/>
        <v>11.43</v>
      </c>
      <c r="J79" s="34">
        <f t="shared" si="11"/>
        <v>13.72</v>
      </c>
      <c r="K79" s="33">
        <f t="shared" si="8"/>
        <v>8572.5</v>
      </c>
      <c r="L79" s="32">
        <f t="shared" si="9"/>
        <v>10287</v>
      </c>
      <c r="AA79" s="31" t="str">
        <f t="shared" si="10"/>
        <v>184136</v>
      </c>
      <c r="AB79" s="31">
        <v>11.43</v>
      </c>
    </row>
    <row r="80" spans="1:28" x14ac:dyDescent="0.35">
      <c r="A80" s="56" t="s">
        <v>144</v>
      </c>
      <c r="B80" s="55" t="s">
        <v>229</v>
      </c>
      <c r="C80" s="111" t="s">
        <v>209</v>
      </c>
      <c r="D80" s="110" t="s">
        <v>223</v>
      </c>
      <c r="E80" s="50" t="s">
        <v>47</v>
      </c>
      <c r="F80" s="101">
        <v>600</v>
      </c>
      <c r="G80" s="100" t="s">
        <v>46</v>
      </c>
      <c r="H80" s="109" t="s">
        <v>2</v>
      </c>
      <c r="I80" s="359">
        <f t="shared" si="3"/>
        <v>12.27</v>
      </c>
      <c r="J80" s="34">
        <f t="shared" si="11"/>
        <v>14.72</v>
      </c>
      <c r="K80" s="33">
        <f t="shared" si="8"/>
        <v>7362</v>
      </c>
      <c r="L80" s="32">
        <f t="shared" si="9"/>
        <v>8834.4</v>
      </c>
      <c r="AA80" s="31" t="str">
        <f t="shared" si="10"/>
        <v>186912</v>
      </c>
      <c r="AB80" s="31">
        <v>12.27</v>
      </c>
    </row>
    <row r="81" spans="1:28" x14ac:dyDescent="0.35">
      <c r="A81" s="56" t="s">
        <v>144</v>
      </c>
      <c r="B81" s="55" t="s">
        <v>229</v>
      </c>
      <c r="C81" s="111" t="s">
        <v>210</v>
      </c>
      <c r="D81" s="110" t="s">
        <v>224</v>
      </c>
      <c r="E81" s="50" t="s">
        <v>47</v>
      </c>
      <c r="F81" s="101">
        <v>500</v>
      </c>
      <c r="G81" s="100" t="s">
        <v>46</v>
      </c>
      <c r="H81" s="109" t="s">
        <v>2</v>
      </c>
      <c r="I81" s="359">
        <f t="shared" si="3"/>
        <v>12.76</v>
      </c>
      <c r="J81" s="34">
        <f t="shared" si="11"/>
        <v>15.31</v>
      </c>
      <c r="K81" s="33">
        <f t="shared" si="8"/>
        <v>6380</v>
      </c>
      <c r="L81" s="32">
        <f t="shared" si="9"/>
        <v>7656</v>
      </c>
      <c r="AA81" s="31" t="str">
        <f t="shared" si="10"/>
        <v>186941</v>
      </c>
      <c r="AB81" s="31">
        <v>12.76</v>
      </c>
    </row>
    <row r="82" spans="1:28" x14ac:dyDescent="0.35">
      <c r="A82" s="56" t="s">
        <v>144</v>
      </c>
      <c r="B82" s="55" t="s">
        <v>229</v>
      </c>
      <c r="C82" s="111" t="s">
        <v>211</v>
      </c>
      <c r="D82" s="110" t="s">
        <v>225</v>
      </c>
      <c r="E82" s="50" t="s">
        <v>47</v>
      </c>
      <c r="F82" s="101">
        <v>500</v>
      </c>
      <c r="G82" s="100" t="s">
        <v>46</v>
      </c>
      <c r="H82" s="109" t="s">
        <v>2</v>
      </c>
      <c r="I82" s="359">
        <f t="shared" ref="I82:I84" si="12">AB82</f>
        <v>13.82</v>
      </c>
      <c r="J82" s="34">
        <f t="shared" si="11"/>
        <v>16.579999999999998</v>
      </c>
      <c r="K82" s="33">
        <f t="shared" si="8"/>
        <v>6910</v>
      </c>
      <c r="L82" s="32">
        <f t="shared" ref="L82:L84" si="13">ROUND(K82*1.2,2)</f>
        <v>8292</v>
      </c>
      <c r="AA82" s="31" t="str">
        <f t="shared" si="10"/>
        <v>186942</v>
      </c>
      <c r="AB82" s="31">
        <v>13.82</v>
      </c>
    </row>
    <row r="83" spans="1:28" x14ac:dyDescent="0.35">
      <c r="A83" s="207" t="s">
        <v>144</v>
      </c>
      <c r="B83" s="55" t="s">
        <v>229</v>
      </c>
      <c r="C83" s="111" t="s">
        <v>212</v>
      </c>
      <c r="D83" s="110" t="s">
        <v>226</v>
      </c>
      <c r="E83" s="50" t="s">
        <v>47</v>
      </c>
      <c r="F83" s="101">
        <v>400</v>
      </c>
      <c r="G83" s="44" t="s">
        <v>46</v>
      </c>
      <c r="H83" s="109" t="s">
        <v>2</v>
      </c>
      <c r="I83" s="359">
        <f t="shared" si="12"/>
        <v>14.73</v>
      </c>
      <c r="J83" s="34">
        <f t="shared" si="11"/>
        <v>17.68</v>
      </c>
      <c r="K83" s="33">
        <f t="shared" si="8"/>
        <v>5892</v>
      </c>
      <c r="L83" s="32">
        <f t="shared" si="13"/>
        <v>7070.4</v>
      </c>
      <c r="AA83" s="31" t="str">
        <f t="shared" si="10"/>
        <v>186943</v>
      </c>
      <c r="AB83" s="31">
        <v>14.73</v>
      </c>
    </row>
    <row r="84" spans="1:28" ht="15" thickBot="1" x14ac:dyDescent="0.4">
      <c r="A84" s="208" t="s">
        <v>144</v>
      </c>
      <c r="B84" s="29" t="s">
        <v>229</v>
      </c>
      <c r="C84" s="108" t="s">
        <v>213</v>
      </c>
      <c r="D84" s="107" t="s">
        <v>227</v>
      </c>
      <c r="E84" s="24" t="s">
        <v>47</v>
      </c>
      <c r="F84" s="106">
        <v>400</v>
      </c>
      <c r="G84" s="105" t="s">
        <v>46</v>
      </c>
      <c r="H84" s="104" t="s">
        <v>2</v>
      </c>
      <c r="I84" s="362">
        <f t="shared" si="12"/>
        <v>15.49</v>
      </c>
      <c r="J84" s="11">
        <f t="shared" si="11"/>
        <v>18.59</v>
      </c>
      <c r="K84" s="33">
        <f t="shared" si="8"/>
        <v>6196</v>
      </c>
      <c r="L84" s="9">
        <f t="shared" si="13"/>
        <v>7435.2</v>
      </c>
      <c r="AA84" s="8" t="str">
        <f t="shared" si="10"/>
        <v>186944</v>
      </c>
      <c r="AB84" s="8">
        <v>15.49</v>
      </c>
    </row>
  </sheetData>
  <autoFilter ref="A16:AB16" xr:uid="{00000000-0001-0000-0300-000000000000}"/>
  <mergeCells count="6">
    <mergeCell ref="A1:L1"/>
    <mergeCell ref="F15:G15"/>
    <mergeCell ref="A2:L2"/>
    <mergeCell ref="A6:L6"/>
    <mergeCell ref="I15:L15"/>
    <mergeCell ref="A4:L4"/>
  </mergeCells>
  <conditionalFormatting sqref="C18:C82">
    <cfRule type="duplicateValues" dxfId="1" priority="1467"/>
  </conditionalFormatting>
  <conditionalFormatting sqref="C80:C1048576 C15:C17 C9:C11">
    <cfRule type="duplicateValues" dxfId="0" priority="1457"/>
  </conditionalFormatting>
  <pageMargins left="0.25" right="0.25" top="0.75" bottom="0.75" header="0.3" footer="0.3"/>
  <pageSetup paperSize="9" scale="65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2"/>
  <sheetViews>
    <sheetView view="pageBreakPreview" zoomScale="70" zoomScaleNormal="70" zoomScaleSheetLayoutView="70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ColWidth="9.1796875" defaultRowHeight="14.5" x14ac:dyDescent="0.35"/>
  <cols>
    <col min="1" max="1" width="40.1796875" style="1" customWidth="1"/>
    <col min="2" max="2" width="49.1796875" style="1" customWidth="1"/>
    <col min="3" max="3" width="117.1796875" style="1" customWidth="1"/>
    <col min="4" max="4" width="32.1796875" style="1" customWidth="1"/>
    <col min="5" max="5" width="31.81640625" style="1" customWidth="1"/>
    <col min="6" max="9" width="16.1796875" style="1" customWidth="1"/>
    <col min="10" max="13" width="9" style="1" customWidth="1"/>
    <col min="14" max="14" width="16.453125" style="1" customWidth="1"/>
    <col min="15" max="15" width="16.453125" style="2" customWidth="1"/>
    <col min="16" max="16384" width="9.1796875" style="1"/>
  </cols>
  <sheetData>
    <row r="1" spans="1:15" ht="50.25" customHeight="1" x14ac:dyDescent="0.55000000000000004">
      <c r="A1" s="396" t="s">
        <v>2058</v>
      </c>
      <c r="B1" s="396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2.75" customHeigh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35">
      <c r="A3" s="90" t="s">
        <v>44</v>
      </c>
      <c r="B3" s="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1"/>
    </row>
    <row r="4" spans="1:15" x14ac:dyDescent="0.35">
      <c r="A4" s="95" t="s">
        <v>66</v>
      </c>
      <c r="B4" s="95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1"/>
    </row>
    <row r="5" spans="1:15" x14ac:dyDescent="0.35">
      <c r="A5" s="95" t="s">
        <v>2056</v>
      </c>
      <c r="B5" s="95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</row>
    <row r="6" spans="1:15" x14ac:dyDescent="0.35">
      <c r="A6" s="95" t="s">
        <v>67</v>
      </c>
      <c r="B6" s="9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</row>
    <row r="7" spans="1:15" x14ac:dyDescent="0.35">
      <c r="A7" s="95" t="s">
        <v>68</v>
      </c>
      <c r="B7" s="9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/>
    </row>
    <row r="8" spans="1:15" x14ac:dyDescent="0.35">
      <c r="A8" s="95" t="s">
        <v>312</v>
      </c>
      <c r="B8" s="9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1"/>
    </row>
    <row r="9" spans="1:15" ht="15" thickBot="1" x14ac:dyDescent="0.4">
      <c r="A9" s="95" t="s">
        <v>316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81" customFormat="1" ht="15" thickBot="1" x14ac:dyDescent="0.4">
      <c r="A10" s="92"/>
      <c r="B10" s="92"/>
      <c r="C10" s="92"/>
      <c r="D10" s="92"/>
      <c r="E10" s="92"/>
      <c r="F10" s="92"/>
      <c r="G10" s="399" t="s">
        <v>318</v>
      </c>
      <c r="H10" s="400"/>
      <c r="I10" s="401"/>
      <c r="J10" s="378" t="s">
        <v>65</v>
      </c>
      <c r="K10" s="379"/>
      <c r="L10" s="379"/>
      <c r="M10" s="379"/>
      <c r="N10" s="397" t="s">
        <v>64</v>
      </c>
      <c r="O10" s="398"/>
    </row>
    <row r="11" spans="1:15" s="81" customFormat="1" ht="44" thickBot="1" x14ac:dyDescent="0.4">
      <c r="A11" s="232" t="s">
        <v>29</v>
      </c>
      <c r="B11" s="233" t="s">
        <v>28</v>
      </c>
      <c r="C11" s="233" t="s">
        <v>27</v>
      </c>
      <c r="D11" s="233" t="s">
        <v>62</v>
      </c>
      <c r="E11" s="233" t="s">
        <v>63</v>
      </c>
      <c r="F11" s="234" t="s">
        <v>21</v>
      </c>
      <c r="G11" s="239" t="s">
        <v>1</v>
      </c>
      <c r="H11" s="257" t="s">
        <v>35</v>
      </c>
      <c r="I11" s="258" t="s">
        <v>1819</v>
      </c>
      <c r="J11" s="235" t="s">
        <v>19</v>
      </c>
      <c r="K11" s="236" t="s">
        <v>18</v>
      </c>
      <c r="L11" s="236" t="s">
        <v>17</v>
      </c>
      <c r="M11" s="238" t="s">
        <v>16</v>
      </c>
      <c r="N11" s="239" t="s">
        <v>319</v>
      </c>
      <c r="O11" s="240" t="s">
        <v>320</v>
      </c>
    </row>
    <row r="12" spans="1:15" ht="78.75" customHeight="1" x14ac:dyDescent="0.35">
      <c r="A12" s="80" t="s">
        <v>230</v>
      </c>
      <c r="B12" s="78" t="s">
        <v>231</v>
      </c>
      <c r="C12" s="78" t="s">
        <v>1820</v>
      </c>
      <c r="D12" s="78" t="s">
        <v>289</v>
      </c>
      <c r="E12" s="78" t="s">
        <v>293</v>
      </c>
      <c r="F12" s="226" t="s">
        <v>48</v>
      </c>
      <c r="G12" s="74" t="s">
        <v>232</v>
      </c>
      <c r="H12" s="73" t="s">
        <v>232</v>
      </c>
      <c r="I12" s="72" t="s">
        <v>232</v>
      </c>
      <c r="J12" s="74" t="s">
        <v>3</v>
      </c>
      <c r="K12" s="73"/>
      <c r="L12" s="73"/>
      <c r="M12" s="219"/>
      <c r="N12" s="71" t="s">
        <v>60</v>
      </c>
      <c r="O12" s="66" t="s">
        <v>70</v>
      </c>
    </row>
    <row r="13" spans="1:15" ht="78.75" customHeight="1" x14ac:dyDescent="0.35">
      <c r="A13" s="56" t="s">
        <v>230</v>
      </c>
      <c r="B13" s="53" t="s">
        <v>233</v>
      </c>
      <c r="C13" s="53" t="s">
        <v>1809</v>
      </c>
      <c r="D13" s="53" t="s">
        <v>289</v>
      </c>
      <c r="E13" s="53" t="s">
        <v>293</v>
      </c>
      <c r="F13" s="225" t="s">
        <v>48</v>
      </c>
      <c r="G13" s="48" t="s">
        <v>232</v>
      </c>
      <c r="H13" s="47" t="s">
        <v>232</v>
      </c>
      <c r="I13" s="46" t="s">
        <v>232</v>
      </c>
      <c r="J13" s="48" t="s">
        <v>3</v>
      </c>
      <c r="K13" s="47"/>
      <c r="L13" s="47"/>
      <c r="M13" s="220"/>
      <c r="N13" s="45" t="s">
        <v>60</v>
      </c>
      <c r="O13" s="40" t="s">
        <v>70</v>
      </c>
    </row>
    <row r="14" spans="1:15" ht="78.75" customHeight="1" x14ac:dyDescent="0.35">
      <c r="A14" s="56" t="s">
        <v>230</v>
      </c>
      <c r="B14" s="54" t="s">
        <v>234</v>
      </c>
      <c r="C14" s="53" t="s">
        <v>1810</v>
      </c>
      <c r="D14" s="53" t="s">
        <v>289</v>
      </c>
      <c r="E14" s="53" t="s">
        <v>293</v>
      </c>
      <c r="F14" s="225" t="s">
        <v>48</v>
      </c>
      <c r="G14" s="48" t="s">
        <v>232</v>
      </c>
      <c r="H14" s="47" t="s">
        <v>232</v>
      </c>
      <c r="I14" s="46" t="s">
        <v>232</v>
      </c>
      <c r="J14" s="48" t="s">
        <v>3</v>
      </c>
      <c r="K14" s="47"/>
      <c r="L14" s="47"/>
      <c r="M14" s="220"/>
      <c r="N14" s="45" t="s">
        <v>60</v>
      </c>
      <c r="O14" s="40" t="s">
        <v>70</v>
      </c>
    </row>
    <row r="15" spans="1:15" ht="78.75" customHeight="1" x14ac:dyDescent="0.35">
      <c r="A15" s="56" t="s">
        <v>230</v>
      </c>
      <c r="B15" s="54" t="s">
        <v>235</v>
      </c>
      <c r="C15" s="53" t="s">
        <v>1821</v>
      </c>
      <c r="D15" s="53" t="s">
        <v>289</v>
      </c>
      <c r="E15" s="53" t="s">
        <v>293</v>
      </c>
      <c r="F15" s="227" t="s">
        <v>48</v>
      </c>
      <c r="G15" s="48" t="s">
        <v>232</v>
      </c>
      <c r="H15" s="47" t="s">
        <v>232</v>
      </c>
      <c r="I15" s="46" t="s">
        <v>232</v>
      </c>
      <c r="J15" s="48" t="s">
        <v>3</v>
      </c>
      <c r="K15" s="47"/>
      <c r="L15" s="47"/>
      <c r="M15" s="220"/>
      <c r="N15" s="45" t="s">
        <v>60</v>
      </c>
      <c r="O15" s="40"/>
    </row>
    <row r="16" spans="1:15" ht="78.75" customHeight="1" x14ac:dyDescent="0.35">
      <c r="A16" s="56" t="s">
        <v>230</v>
      </c>
      <c r="B16" s="53" t="s">
        <v>236</v>
      </c>
      <c r="C16" s="53" t="s">
        <v>1811</v>
      </c>
      <c r="D16" s="53" t="s">
        <v>290</v>
      </c>
      <c r="E16" s="53" t="s">
        <v>294</v>
      </c>
      <c r="F16" s="227" t="s">
        <v>48</v>
      </c>
      <c r="G16" s="48" t="s">
        <v>232</v>
      </c>
      <c r="H16" s="47" t="s">
        <v>232</v>
      </c>
      <c r="I16" s="46" t="s">
        <v>232</v>
      </c>
      <c r="J16" s="48" t="s">
        <v>3</v>
      </c>
      <c r="K16" s="47"/>
      <c r="L16" s="47"/>
      <c r="M16" s="220"/>
      <c r="N16" s="45" t="s">
        <v>60</v>
      </c>
      <c r="O16" s="40" t="s">
        <v>70</v>
      </c>
    </row>
    <row r="17" spans="1:17" ht="78.75" customHeight="1" x14ac:dyDescent="0.35">
      <c r="A17" s="56" t="s">
        <v>230</v>
      </c>
      <c r="B17" s="53" t="s">
        <v>237</v>
      </c>
      <c r="C17" s="53" t="s">
        <v>1812</v>
      </c>
      <c r="D17" s="53" t="s">
        <v>290</v>
      </c>
      <c r="E17" s="53" t="s">
        <v>294</v>
      </c>
      <c r="F17" s="227" t="s">
        <v>48</v>
      </c>
      <c r="G17" s="48" t="s">
        <v>232</v>
      </c>
      <c r="H17" s="47" t="s">
        <v>232</v>
      </c>
      <c r="I17" s="46" t="s">
        <v>232</v>
      </c>
      <c r="J17" s="48" t="s">
        <v>3</v>
      </c>
      <c r="K17" s="47"/>
      <c r="L17" s="47"/>
      <c r="M17" s="220"/>
      <c r="N17" s="45" t="s">
        <v>60</v>
      </c>
      <c r="O17" s="40" t="s">
        <v>70</v>
      </c>
    </row>
    <row r="18" spans="1:17" ht="78.75" customHeight="1" x14ac:dyDescent="0.35">
      <c r="A18" s="56" t="s">
        <v>230</v>
      </c>
      <c r="B18" s="54" t="s">
        <v>238</v>
      </c>
      <c r="C18" s="53" t="s">
        <v>1813</v>
      </c>
      <c r="D18" s="53" t="s">
        <v>290</v>
      </c>
      <c r="E18" s="53" t="s">
        <v>294</v>
      </c>
      <c r="F18" s="227" t="s">
        <v>48</v>
      </c>
      <c r="G18" s="48" t="s">
        <v>232</v>
      </c>
      <c r="H18" s="47" t="s">
        <v>232</v>
      </c>
      <c r="I18" s="46" t="s">
        <v>232</v>
      </c>
      <c r="J18" s="48" t="s">
        <v>3</v>
      </c>
      <c r="K18" s="47"/>
      <c r="L18" s="47"/>
      <c r="M18" s="220"/>
      <c r="N18" s="45" t="s">
        <v>60</v>
      </c>
      <c r="O18" s="40" t="s">
        <v>70</v>
      </c>
    </row>
    <row r="19" spans="1:17" ht="78.75" customHeight="1" x14ac:dyDescent="0.35">
      <c r="A19" s="56" t="s">
        <v>230</v>
      </c>
      <c r="B19" s="170" t="s">
        <v>239</v>
      </c>
      <c r="C19" s="170" t="s">
        <v>1814</v>
      </c>
      <c r="D19" s="170" t="s">
        <v>290</v>
      </c>
      <c r="E19" s="53" t="s">
        <v>294</v>
      </c>
      <c r="F19" s="228" t="s">
        <v>48</v>
      </c>
      <c r="G19" s="171" t="s">
        <v>232</v>
      </c>
      <c r="H19" s="172" t="s">
        <v>232</v>
      </c>
      <c r="I19" s="173" t="s">
        <v>232</v>
      </c>
      <c r="J19" s="171" t="s">
        <v>3</v>
      </c>
      <c r="K19" s="172"/>
      <c r="L19" s="172"/>
      <c r="M19" s="221"/>
      <c r="N19" s="174" t="s">
        <v>60</v>
      </c>
      <c r="O19" s="175"/>
    </row>
    <row r="20" spans="1:17" ht="78.75" customHeight="1" x14ac:dyDescent="0.35">
      <c r="A20" s="186" t="s">
        <v>230</v>
      </c>
      <c r="B20" s="241" t="s">
        <v>240</v>
      </c>
      <c r="C20" s="241" t="s">
        <v>1815</v>
      </c>
      <c r="D20" s="241" t="s">
        <v>291</v>
      </c>
      <c r="E20" s="241" t="s">
        <v>295</v>
      </c>
      <c r="F20" s="242" t="s">
        <v>48</v>
      </c>
      <c r="G20" s="243" t="s">
        <v>232</v>
      </c>
      <c r="H20" s="244" t="s">
        <v>232</v>
      </c>
      <c r="I20" s="245" t="s">
        <v>232</v>
      </c>
      <c r="J20" s="243" t="s">
        <v>3</v>
      </c>
      <c r="K20" s="244"/>
      <c r="L20" s="244"/>
      <c r="M20" s="246"/>
      <c r="N20" s="247" t="s">
        <v>60</v>
      </c>
      <c r="O20" s="248"/>
    </row>
    <row r="21" spans="1:17" ht="78.75" customHeight="1" x14ac:dyDescent="0.35">
      <c r="A21" s="176" t="s">
        <v>241</v>
      </c>
      <c r="B21" s="132" t="s">
        <v>242</v>
      </c>
      <c r="C21" s="132" t="s">
        <v>1816</v>
      </c>
      <c r="D21" s="132" t="s">
        <v>292</v>
      </c>
      <c r="E21" s="132" t="s">
        <v>303</v>
      </c>
      <c r="F21" s="229" t="s">
        <v>48</v>
      </c>
      <c r="G21" s="139" t="s">
        <v>232</v>
      </c>
      <c r="H21" s="140" t="s">
        <v>269</v>
      </c>
      <c r="I21" s="141" t="s">
        <v>243</v>
      </c>
      <c r="J21" s="139" t="s">
        <v>3</v>
      </c>
      <c r="K21" s="140"/>
      <c r="L21" s="140"/>
      <c r="M21" s="222"/>
      <c r="N21" s="142" t="s">
        <v>60</v>
      </c>
      <c r="O21" s="144"/>
    </row>
    <row r="22" spans="1:17" ht="78.75" customHeight="1" thickBot="1" x14ac:dyDescent="0.4">
      <c r="A22" s="186" t="s">
        <v>241</v>
      </c>
      <c r="B22" s="145" t="s">
        <v>244</v>
      </c>
      <c r="C22" s="145" t="s">
        <v>1817</v>
      </c>
      <c r="D22" s="145" t="s">
        <v>292</v>
      </c>
      <c r="E22" s="145" t="s">
        <v>303</v>
      </c>
      <c r="F22" s="230" t="s">
        <v>48</v>
      </c>
      <c r="G22" s="133" t="s">
        <v>232</v>
      </c>
      <c r="H22" s="134" t="s">
        <v>269</v>
      </c>
      <c r="I22" s="135" t="s">
        <v>243</v>
      </c>
      <c r="J22" s="133" t="s">
        <v>3</v>
      </c>
      <c r="K22" s="134"/>
      <c r="L22" s="134"/>
      <c r="M22" s="224"/>
      <c r="N22" s="136" t="s">
        <v>60</v>
      </c>
      <c r="O22" s="138"/>
    </row>
    <row r="23" spans="1:17" ht="78.75" customHeight="1" x14ac:dyDescent="0.35">
      <c r="A23" s="80" t="s">
        <v>245</v>
      </c>
      <c r="B23" s="78" t="s">
        <v>246</v>
      </c>
      <c r="C23" s="78" t="s">
        <v>315</v>
      </c>
      <c r="D23" s="78" t="s">
        <v>247</v>
      </c>
      <c r="E23" s="78" t="s">
        <v>302</v>
      </c>
      <c r="F23" s="226" t="s">
        <v>0</v>
      </c>
      <c r="G23" s="74" t="s">
        <v>248</v>
      </c>
      <c r="H23" s="73" t="s">
        <v>269</v>
      </c>
      <c r="I23" s="72" t="s">
        <v>243</v>
      </c>
      <c r="J23" s="74" t="s">
        <v>3</v>
      </c>
      <c r="K23" s="73"/>
      <c r="L23" s="73"/>
      <c r="M23" s="219" t="s">
        <v>3</v>
      </c>
      <c r="N23" s="71" t="s">
        <v>60</v>
      </c>
      <c r="O23" s="66"/>
    </row>
    <row r="24" spans="1:17" ht="78.75" customHeight="1" thickBot="1" x14ac:dyDescent="0.4">
      <c r="A24" s="30" t="s">
        <v>245</v>
      </c>
      <c r="B24" s="26" t="s">
        <v>249</v>
      </c>
      <c r="C24" s="26" t="s">
        <v>314</v>
      </c>
      <c r="D24" s="26" t="s">
        <v>247</v>
      </c>
      <c r="E24" s="26" t="s">
        <v>301</v>
      </c>
      <c r="F24" s="231" t="s">
        <v>0</v>
      </c>
      <c r="G24" s="23" t="s">
        <v>248</v>
      </c>
      <c r="H24" s="22" t="s">
        <v>269</v>
      </c>
      <c r="I24" s="21" t="s">
        <v>243</v>
      </c>
      <c r="J24" s="23" t="s">
        <v>3</v>
      </c>
      <c r="K24" s="22"/>
      <c r="L24" s="22"/>
      <c r="M24" s="223"/>
      <c r="N24" s="20" t="s">
        <v>60</v>
      </c>
      <c r="O24" s="16"/>
    </row>
    <row r="25" spans="1:17" ht="63.75" customHeight="1" thickBot="1" x14ac:dyDescent="0.4">
      <c r="A25" s="249" t="s">
        <v>250</v>
      </c>
      <c r="B25" s="241" t="s">
        <v>251</v>
      </c>
      <c r="C25" s="241" t="s">
        <v>313</v>
      </c>
      <c r="D25" s="241" t="s">
        <v>247</v>
      </c>
      <c r="E25" s="241" t="s">
        <v>300</v>
      </c>
      <c r="F25" s="242" t="s">
        <v>0</v>
      </c>
      <c r="G25" s="243" t="s">
        <v>248</v>
      </c>
      <c r="H25" s="244" t="s">
        <v>269</v>
      </c>
      <c r="I25" s="245" t="s">
        <v>243</v>
      </c>
      <c r="J25" s="243" t="s">
        <v>3</v>
      </c>
      <c r="K25" s="244"/>
      <c r="L25" s="244"/>
      <c r="M25" s="246"/>
      <c r="N25" s="247" t="s">
        <v>60</v>
      </c>
      <c r="O25" s="248"/>
    </row>
    <row r="26" spans="1:17" ht="63.75" customHeight="1" x14ac:dyDescent="0.35">
      <c r="A26" s="80" t="s">
        <v>252</v>
      </c>
      <c r="B26" s="78" t="s">
        <v>253</v>
      </c>
      <c r="C26" s="78" t="s">
        <v>254</v>
      </c>
      <c r="D26" s="78" t="s">
        <v>247</v>
      </c>
      <c r="E26" s="78" t="s">
        <v>61</v>
      </c>
      <c r="F26" s="226" t="s">
        <v>0</v>
      </c>
      <c r="G26" s="74" t="s">
        <v>248</v>
      </c>
      <c r="H26" s="73" t="s">
        <v>269</v>
      </c>
      <c r="I26" s="72" t="s">
        <v>255</v>
      </c>
      <c r="J26" s="74" t="s">
        <v>3</v>
      </c>
      <c r="K26" s="73" t="s">
        <v>3</v>
      </c>
      <c r="L26" s="73" t="s">
        <v>3</v>
      </c>
      <c r="M26" s="219" t="s">
        <v>3</v>
      </c>
      <c r="N26" s="71" t="s">
        <v>60</v>
      </c>
      <c r="O26" s="40" t="s">
        <v>60</v>
      </c>
    </row>
    <row r="27" spans="1:17" ht="63.75" customHeight="1" x14ac:dyDescent="0.35">
      <c r="A27" s="56" t="s">
        <v>252</v>
      </c>
      <c r="B27" s="53" t="s">
        <v>256</v>
      </c>
      <c r="C27" s="53" t="s">
        <v>304</v>
      </c>
      <c r="D27" s="53" t="s">
        <v>247</v>
      </c>
      <c r="E27" s="53" t="s">
        <v>61</v>
      </c>
      <c r="F27" s="227" t="s">
        <v>0</v>
      </c>
      <c r="G27" s="48" t="s">
        <v>248</v>
      </c>
      <c r="H27" s="47" t="s">
        <v>269</v>
      </c>
      <c r="I27" s="46" t="s">
        <v>243</v>
      </c>
      <c r="J27" s="48" t="s">
        <v>3</v>
      </c>
      <c r="K27" s="47"/>
      <c r="L27" s="47"/>
      <c r="M27" s="220"/>
      <c r="N27" s="45" t="s">
        <v>60</v>
      </c>
      <c r="O27" s="40" t="s">
        <v>60</v>
      </c>
    </row>
    <row r="28" spans="1:17" ht="63.75" customHeight="1" x14ac:dyDescent="0.35">
      <c r="A28" s="56" t="s">
        <v>252</v>
      </c>
      <c r="B28" s="53" t="s">
        <v>257</v>
      </c>
      <c r="C28" s="53" t="s">
        <v>258</v>
      </c>
      <c r="D28" s="53" t="s">
        <v>247</v>
      </c>
      <c r="E28" s="53" t="s">
        <v>61</v>
      </c>
      <c r="F28" s="227" t="s">
        <v>0</v>
      </c>
      <c r="G28" s="48" t="s">
        <v>248</v>
      </c>
      <c r="H28" s="47" t="s">
        <v>269</v>
      </c>
      <c r="I28" s="46" t="s">
        <v>255</v>
      </c>
      <c r="J28" s="48" t="s">
        <v>3</v>
      </c>
      <c r="K28" s="47" t="s">
        <v>3</v>
      </c>
      <c r="L28" s="47" t="s">
        <v>3</v>
      </c>
      <c r="M28" s="220" t="s">
        <v>3</v>
      </c>
      <c r="N28" s="45" t="s">
        <v>60</v>
      </c>
      <c r="O28" s="40" t="s">
        <v>60</v>
      </c>
    </row>
    <row r="29" spans="1:17" ht="63.75" customHeight="1" x14ac:dyDescent="0.35">
      <c r="A29" s="56" t="s">
        <v>252</v>
      </c>
      <c r="B29" s="53" t="s">
        <v>259</v>
      </c>
      <c r="C29" s="53" t="s">
        <v>305</v>
      </c>
      <c r="D29" s="53" t="s">
        <v>247</v>
      </c>
      <c r="E29" s="53" t="s">
        <v>61</v>
      </c>
      <c r="F29" s="227" t="s">
        <v>0</v>
      </c>
      <c r="G29" s="48" t="s">
        <v>248</v>
      </c>
      <c r="H29" s="47" t="s">
        <v>269</v>
      </c>
      <c r="I29" s="46" t="s">
        <v>243</v>
      </c>
      <c r="J29" s="48" t="s">
        <v>3</v>
      </c>
      <c r="K29" s="47"/>
      <c r="L29" s="47"/>
      <c r="M29" s="220"/>
      <c r="N29" s="45" t="s">
        <v>60</v>
      </c>
      <c r="O29" s="40" t="s">
        <v>60</v>
      </c>
      <c r="Q29" s="40"/>
    </row>
    <row r="30" spans="1:17" ht="63.75" customHeight="1" x14ac:dyDescent="0.35">
      <c r="A30" s="56" t="s">
        <v>252</v>
      </c>
      <c r="B30" s="53" t="s">
        <v>260</v>
      </c>
      <c r="C30" s="53" t="s">
        <v>261</v>
      </c>
      <c r="D30" s="53" t="s">
        <v>247</v>
      </c>
      <c r="E30" s="53" t="s">
        <v>61</v>
      </c>
      <c r="F30" s="227" t="s">
        <v>0</v>
      </c>
      <c r="G30" s="48" t="s">
        <v>248</v>
      </c>
      <c r="H30" s="47" t="s">
        <v>269</v>
      </c>
      <c r="I30" s="46" t="s">
        <v>255</v>
      </c>
      <c r="J30" s="48" t="s">
        <v>3</v>
      </c>
      <c r="K30" s="47" t="s">
        <v>3</v>
      </c>
      <c r="L30" s="47" t="s">
        <v>3</v>
      </c>
      <c r="M30" s="220" t="s">
        <v>3</v>
      </c>
      <c r="N30" s="45" t="s">
        <v>60</v>
      </c>
      <c r="O30" s="40" t="s">
        <v>60</v>
      </c>
    </row>
    <row r="31" spans="1:17" ht="63.75" customHeight="1" x14ac:dyDescent="0.35">
      <c r="A31" s="56" t="s">
        <v>252</v>
      </c>
      <c r="B31" s="53" t="s">
        <v>262</v>
      </c>
      <c r="C31" s="53" t="s">
        <v>306</v>
      </c>
      <c r="D31" s="53" t="s">
        <v>247</v>
      </c>
      <c r="E31" s="53" t="s">
        <v>61</v>
      </c>
      <c r="F31" s="227" t="s">
        <v>0</v>
      </c>
      <c r="G31" s="48" t="s">
        <v>248</v>
      </c>
      <c r="H31" s="47" t="s">
        <v>269</v>
      </c>
      <c r="I31" s="46" t="s">
        <v>243</v>
      </c>
      <c r="J31" s="48" t="s">
        <v>3</v>
      </c>
      <c r="K31" s="47"/>
      <c r="L31" s="47"/>
      <c r="M31" s="220"/>
      <c r="N31" s="45" t="s">
        <v>60</v>
      </c>
      <c r="O31" s="40" t="s">
        <v>60</v>
      </c>
    </row>
    <row r="32" spans="1:17" ht="63.75" customHeight="1" x14ac:dyDescent="0.35">
      <c r="A32" s="56" t="s">
        <v>252</v>
      </c>
      <c r="B32" s="53" t="s">
        <v>263</v>
      </c>
      <c r="C32" s="53" t="s">
        <v>264</v>
      </c>
      <c r="D32" s="53" t="s">
        <v>247</v>
      </c>
      <c r="E32" s="53" t="s">
        <v>61</v>
      </c>
      <c r="F32" s="227" t="s">
        <v>0</v>
      </c>
      <c r="G32" s="48" t="s">
        <v>248</v>
      </c>
      <c r="H32" s="47" t="s">
        <v>269</v>
      </c>
      <c r="I32" s="46" t="s">
        <v>255</v>
      </c>
      <c r="J32" s="48" t="s">
        <v>3</v>
      </c>
      <c r="K32" s="47" t="s">
        <v>3</v>
      </c>
      <c r="L32" s="47" t="s">
        <v>3</v>
      </c>
      <c r="M32" s="220" t="s">
        <v>3</v>
      </c>
      <c r="N32" s="45" t="s">
        <v>60</v>
      </c>
      <c r="O32" s="40" t="s">
        <v>60</v>
      </c>
    </row>
    <row r="33" spans="1:15" ht="63.75" customHeight="1" x14ac:dyDescent="0.35">
      <c r="A33" s="56" t="s">
        <v>252</v>
      </c>
      <c r="B33" s="53" t="s">
        <v>265</v>
      </c>
      <c r="C33" s="53" t="s">
        <v>307</v>
      </c>
      <c r="D33" s="53" t="s">
        <v>247</v>
      </c>
      <c r="E33" s="53" t="s">
        <v>296</v>
      </c>
      <c r="F33" s="227" t="s">
        <v>0</v>
      </c>
      <c r="G33" s="48" t="s">
        <v>248</v>
      </c>
      <c r="H33" s="47" t="s">
        <v>269</v>
      </c>
      <c r="I33" s="46" t="s">
        <v>243</v>
      </c>
      <c r="J33" s="48" t="s">
        <v>3</v>
      </c>
      <c r="K33" s="47"/>
      <c r="L33" s="47"/>
      <c r="M33" s="220"/>
      <c r="N33" s="45" t="s">
        <v>60</v>
      </c>
      <c r="O33" s="40" t="s">
        <v>60</v>
      </c>
    </row>
    <row r="34" spans="1:15" ht="63.75" customHeight="1" x14ac:dyDescent="0.35">
      <c r="A34" s="56" t="s">
        <v>252</v>
      </c>
      <c r="B34" s="53" t="s">
        <v>266</v>
      </c>
      <c r="C34" s="53" t="s">
        <v>267</v>
      </c>
      <c r="D34" s="53" t="s">
        <v>247</v>
      </c>
      <c r="E34" s="53" t="s">
        <v>296</v>
      </c>
      <c r="F34" s="227" t="s">
        <v>0</v>
      </c>
      <c r="G34" s="48" t="s">
        <v>248</v>
      </c>
      <c r="H34" s="47" t="s">
        <v>269</v>
      </c>
      <c r="I34" s="46" t="s">
        <v>255</v>
      </c>
      <c r="J34" s="48" t="s">
        <v>3</v>
      </c>
      <c r="K34" s="47" t="s">
        <v>3</v>
      </c>
      <c r="L34" s="47" t="s">
        <v>3</v>
      </c>
      <c r="M34" s="220" t="s">
        <v>3</v>
      </c>
      <c r="N34" s="45" t="s">
        <v>60</v>
      </c>
      <c r="O34" s="40" t="s">
        <v>60</v>
      </c>
    </row>
    <row r="35" spans="1:15" ht="63.75" customHeight="1" thickBot="1" x14ac:dyDescent="0.4">
      <c r="A35" s="30" t="s">
        <v>252</v>
      </c>
      <c r="B35" s="26" t="s">
        <v>268</v>
      </c>
      <c r="C35" s="26" t="s">
        <v>308</v>
      </c>
      <c r="D35" s="26" t="s">
        <v>247</v>
      </c>
      <c r="E35" s="26" t="s">
        <v>1807</v>
      </c>
      <c r="F35" s="231" t="s">
        <v>0</v>
      </c>
      <c r="G35" s="23" t="s">
        <v>248</v>
      </c>
      <c r="H35" s="22" t="s">
        <v>269</v>
      </c>
      <c r="I35" s="21" t="s">
        <v>243</v>
      </c>
      <c r="J35" s="23" t="s">
        <v>3</v>
      </c>
      <c r="K35" s="22"/>
      <c r="L35" s="22"/>
      <c r="M35" s="223"/>
      <c r="N35" s="20" t="s">
        <v>60</v>
      </c>
      <c r="O35" s="16" t="s">
        <v>60</v>
      </c>
    </row>
    <row r="36" spans="1:15" ht="63.75" customHeight="1" x14ac:dyDescent="0.35">
      <c r="A36" s="176" t="s">
        <v>270</v>
      </c>
      <c r="B36" s="132" t="s">
        <v>271</v>
      </c>
      <c r="C36" s="132" t="s">
        <v>272</v>
      </c>
      <c r="D36" s="132" t="s">
        <v>247</v>
      </c>
      <c r="E36" s="132" t="s">
        <v>297</v>
      </c>
      <c r="F36" s="229" t="s">
        <v>0</v>
      </c>
      <c r="G36" s="139" t="s">
        <v>248</v>
      </c>
      <c r="H36" s="285" t="s">
        <v>1835</v>
      </c>
      <c r="I36" s="285" t="s">
        <v>1835</v>
      </c>
      <c r="J36" s="139" t="s">
        <v>3</v>
      </c>
      <c r="K36" s="140" t="s">
        <v>3</v>
      </c>
      <c r="L36" s="140"/>
      <c r="M36" s="222"/>
      <c r="N36" s="142" t="s">
        <v>60</v>
      </c>
      <c r="O36" s="144"/>
    </row>
    <row r="37" spans="1:15" ht="63.75" customHeight="1" thickBot="1" x14ac:dyDescent="0.4">
      <c r="A37" s="56" t="s">
        <v>270</v>
      </c>
      <c r="B37" s="53" t="s">
        <v>274</v>
      </c>
      <c r="C37" s="53" t="s">
        <v>275</v>
      </c>
      <c r="D37" s="53" t="s">
        <v>247</v>
      </c>
      <c r="E37" s="53" t="s">
        <v>298</v>
      </c>
      <c r="F37" s="227" t="s">
        <v>0</v>
      </c>
      <c r="G37" s="48" t="s">
        <v>248</v>
      </c>
      <c r="H37" s="47" t="s">
        <v>273</v>
      </c>
      <c r="I37" s="46" t="s">
        <v>273</v>
      </c>
      <c r="J37" s="48"/>
      <c r="K37" s="47" t="s">
        <v>3</v>
      </c>
      <c r="L37" s="47"/>
      <c r="M37" s="220"/>
      <c r="N37" s="45" t="s">
        <v>60</v>
      </c>
      <c r="O37" s="40"/>
    </row>
    <row r="38" spans="1:15" ht="63.75" customHeight="1" x14ac:dyDescent="0.35">
      <c r="A38" s="80" t="s">
        <v>276</v>
      </c>
      <c r="B38" s="78" t="s">
        <v>277</v>
      </c>
      <c r="C38" s="78" t="s">
        <v>309</v>
      </c>
      <c r="D38" s="78" t="s">
        <v>247</v>
      </c>
      <c r="E38" s="78" t="s">
        <v>299</v>
      </c>
      <c r="F38" s="226" t="s">
        <v>0</v>
      </c>
      <c r="G38" s="74" t="s">
        <v>248</v>
      </c>
      <c r="H38" s="73" t="s">
        <v>273</v>
      </c>
      <c r="I38" s="72" t="s">
        <v>273</v>
      </c>
      <c r="J38" s="74"/>
      <c r="K38" s="73" t="s">
        <v>3</v>
      </c>
      <c r="L38" s="73"/>
      <c r="M38" s="219"/>
      <c r="N38" s="71" t="s">
        <v>60</v>
      </c>
      <c r="O38" s="66"/>
    </row>
    <row r="39" spans="1:15" ht="63.75" customHeight="1" thickBot="1" x14ac:dyDescent="0.4">
      <c r="A39" s="30" t="s">
        <v>276</v>
      </c>
      <c r="B39" s="26" t="s">
        <v>278</v>
      </c>
      <c r="C39" s="26" t="s">
        <v>310</v>
      </c>
      <c r="D39" s="26" t="s">
        <v>247</v>
      </c>
      <c r="E39" s="26" t="s">
        <v>279</v>
      </c>
      <c r="F39" s="231" t="s">
        <v>0</v>
      </c>
      <c r="G39" s="23" t="s">
        <v>248</v>
      </c>
      <c r="H39" s="22" t="s">
        <v>273</v>
      </c>
      <c r="I39" s="21" t="s">
        <v>273</v>
      </c>
      <c r="J39" s="23"/>
      <c r="K39" s="22" t="s">
        <v>3</v>
      </c>
      <c r="L39" s="22"/>
      <c r="M39" s="223"/>
      <c r="N39" s="20" t="s">
        <v>60</v>
      </c>
      <c r="O39" s="16"/>
    </row>
    <row r="40" spans="1:15" ht="63.75" customHeight="1" x14ac:dyDescent="0.35">
      <c r="A40" s="176" t="s">
        <v>280</v>
      </c>
      <c r="B40" s="132" t="s">
        <v>281</v>
      </c>
      <c r="C40" s="132" t="s">
        <v>282</v>
      </c>
      <c r="D40" s="132" t="s">
        <v>283</v>
      </c>
      <c r="E40" s="132" t="s">
        <v>294</v>
      </c>
      <c r="F40" s="229" t="s">
        <v>0</v>
      </c>
      <c r="G40" s="139" t="s">
        <v>248</v>
      </c>
      <c r="H40" s="285" t="s">
        <v>284</v>
      </c>
      <c r="I40" s="286" t="s">
        <v>285</v>
      </c>
      <c r="J40" s="139" t="s">
        <v>3</v>
      </c>
      <c r="K40" s="140"/>
      <c r="L40" s="140"/>
      <c r="M40" s="222" t="s">
        <v>3</v>
      </c>
      <c r="N40" s="142" t="s">
        <v>60</v>
      </c>
      <c r="O40" s="144"/>
    </row>
    <row r="41" spans="1:15" ht="63.75" customHeight="1" x14ac:dyDescent="0.35">
      <c r="A41" s="56" t="s">
        <v>280</v>
      </c>
      <c r="B41" s="53" t="s">
        <v>286</v>
      </c>
      <c r="C41" s="53" t="s">
        <v>311</v>
      </c>
      <c r="D41" s="53" t="s">
        <v>283</v>
      </c>
      <c r="E41" s="53" t="s">
        <v>294</v>
      </c>
      <c r="F41" s="227" t="s">
        <v>0</v>
      </c>
      <c r="G41" s="48" t="s">
        <v>248</v>
      </c>
      <c r="H41" s="287" t="s">
        <v>284</v>
      </c>
      <c r="I41" s="288" t="s">
        <v>285</v>
      </c>
      <c r="J41" s="48" t="s">
        <v>3</v>
      </c>
      <c r="K41" s="47"/>
      <c r="L41" s="47"/>
      <c r="M41" s="220" t="s">
        <v>3</v>
      </c>
      <c r="N41" s="45" t="s">
        <v>60</v>
      </c>
      <c r="O41" s="40"/>
    </row>
    <row r="42" spans="1:15" ht="63.75" customHeight="1" x14ac:dyDescent="0.35">
      <c r="A42" s="56" t="s">
        <v>1837</v>
      </c>
      <c r="B42" s="53" t="s">
        <v>1838</v>
      </c>
      <c r="C42" s="53" t="s">
        <v>1839</v>
      </c>
      <c r="D42" s="53" t="s">
        <v>2057</v>
      </c>
      <c r="E42" s="53" t="s">
        <v>1840</v>
      </c>
      <c r="F42" s="227" t="s">
        <v>0</v>
      </c>
      <c r="G42" s="363" t="s">
        <v>285</v>
      </c>
      <c r="H42" s="287" t="s">
        <v>285</v>
      </c>
      <c r="I42" s="288" t="s">
        <v>285</v>
      </c>
      <c r="J42" s="48" t="s">
        <v>3</v>
      </c>
      <c r="K42" s="47"/>
      <c r="L42" s="47"/>
      <c r="M42" s="220"/>
      <c r="N42" s="45" t="s">
        <v>60</v>
      </c>
      <c r="O42" s="138"/>
    </row>
    <row r="43" spans="1:15" ht="63.75" customHeight="1" thickBot="1" x14ac:dyDescent="0.4">
      <c r="A43" s="30" t="s">
        <v>280</v>
      </c>
      <c r="B43" s="26" t="s">
        <v>287</v>
      </c>
      <c r="C43" s="26" t="s">
        <v>288</v>
      </c>
      <c r="D43" s="26" t="s">
        <v>283</v>
      </c>
      <c r="E43" s="26" t="s">
        <v>294</v>
      </c>
      <c r="F43" s="231" t="s">
        <v>0</v>
      </c>
      <c r="G43" s="23" t="s">
        <v>248</v>
      </c>
      <c r="H43" s="289" t="s">
        <v>284</v>
      </c>
      <c r="I43" s="290" t="s">
        <v>285</v>
      </c>
      <c r="J43" s="23" t="s">
        <v>3</v>
      </c>
      <c r="K43" s="22"/>
      <c r="L43" s="22"/>
      <c r="M43" s="223" t="s">
        <v>3</v>
      </c>
      <c r="N43" s="20" t="s">
        <v>60</v>
      </c>
      <c r="O43" s="16"/>
    </row>
    <row r="44" spans="1:15" ht="63.75" customHeight="1" x14ac:dyDescent="0.35">
      <c r="O44" s="1"/>
    </row>
    <row r="45" spans="1:15" x14ac:dyDescent="0.35">
      <c r="O45" s="1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  <row r="64" spans="3:3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</sheetData>
  <autoFilter ref="A11:O43" xr:uid="{00000000-0009-0000-0000-000004000000}"/>
  <mergeCells count="4">
    <mergeCell ref="A1:O1"/>
    <mergeCell ref="J10:M10"/>
    <mergeCell ref="N10:O10"/>
    <mergeCell ref="G10:I10"/>
  </mergeCells>
  <pageMargins left="0.25" right="0.25" top="0.75" bottom="0.75" header="0.3" footer="0.3"/>
  <pageSetup paperSize="9" scale="33" fitToHeight="0" orientation="landscape" r:id="rId1"/>
  <rowBreaks count="1" manualBreakCount="1">
    <brk id="25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Оглавление</vt:lpstr>
      <vt:lpstr>Маты и плиты</vt:lpstr>
      <vt:lpstr>OUT</vt:lpstr>
      <vt:lpstr>Цилиндры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Цилиндры!Заголовки_для_печати</vt:lpstr>
      <vt:lpstr>Оглавление!Область_печати</vt:lpstr>
      <vt:lpstr>'Сопутствующая продукция'!Область_печати</vt:lpstr>
      <vt:lpstr>Цилиндры!Область_печати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kNz</cp:lastModifiedBy>
  <cp:lastPrinted>2021-07-22T08:04:00Z</cp:lastPrinted>
  <dcterms:created xsi:type="dcterms:W3CDTF">2018-11-01T18:43:59Z</dcterms:created>
  <dcterms:modified xsi:type="dcterms:W3CDTF">2023-05-06T19:29:46Z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